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75" yWindow="105" windowWidth="14640" windowHeight="9945" tabRatio="954" activeTab="1"/>
  </bookViews>
  <sheets>
    <sheet name="OPĆI OPIS" sheetId="1" r:id="rId1"/>
    <sheet name="01 GRAĐEVINSKO OBRTNIČKI" sheetId="14" r:id="rId2"/>
  </sheets>
  <definedNames>
    <definedName name="_xlnm.Print_Area" localSheetId="0">'OPĆI OPIS'!$A$1:$F$70</definedName>
  </definedNames>
  <calcPr calcId="125725"/>
</workbook>
</file>

<file path=xl/calcChain.xml><?xml version="1.0" encoding="utf-8"?>
<calcChain xmlns="http://schemas.openxmlformats.org/spreadsheetml/2006/main">
  <c r="F185" i="14"/>
  <c r="F175"/>
  <c r="F174"/>
  <c r="F170"/>
  <c r="F169"/>
  <c r="F137"/>
  <c r="F136"/>
  <c r="F132"/>
  <c r="F131"/>
  <c r="D119"/>
  <c r="F119" s="1"/>
  <c r="D120"/>
  <c r="F120" s="1"/>
  <c r="F127"/>
  <c r="F115"/>
  <c r="D106"/>
  <c r="F97"/>
  <c r="F95"/>
  <c r="F94"/>
  <c r="D74"/>
  <c r="F74" s="1"/>
  <c r="D73"/>
  <c r="F85"/>
  <c r="D67"/>
  <c r="F67" s="1"/>
  <c r="F49"/>
  <c r="F48"/>
  <c r="F44"/>
  <c r="F39"/>
  <c r="F38"/>
  <c r="F34"/>
  <c r="F29"/>
  <c r="F28"/>
  <c r="D14"/>
  <c r="F20"/>
  <c r="F19"/>
  <c r="F15"/>
  <c r="F178" l="1"/>
  <c r="D62"/>
  <c r="D68"/>
  <c r="F68" s="1"/>
  <c r="F192"/>
  <c r="F189"/>
  <c r="F114" l="1"/>
  <c r="F54"/>
  <c r="F53"/>
  <c r="F24" l="1"/>
  <c r="F14"/>
  <c r="A173" l="1"/>
  <c r="B209"/>
  <c r="A209"/>
  <c r="F106"/>
  <c r="F141" s="1"/>
  <c r="B217"/>
  <c r="B215"/>
  <c r="B213"/>
  <c r="A217"/>
  <c r="A215"/>
  <c r="A213"/>
  <c r="B211"/>
  <c r="A211"/>
  <c r="B207"/>
  <c r="A207"/>
  <c r="F184"/>
  <c r="F197" s="1"/>
  <c r="E217" s="1"/>
  <c r="F158"/>
  <c r="F146"/>
  <c r="F88"/>
  <c r="A88"/>
  <c r="F84"/>
  <c r="F101" s="1"/>
  <c r="B205"/>
  <c r="A205"/>
  <c r="B203"/>
  <c r="A203"/>
  <c r="F73"/>
  <c r="A65"/>
  <c r="A71" s="1"/>
  <c r="F62"/>
  <c r="F57"/>
  <c r="F78" l="1"/>
  <c r="E209"/>
  <c r="F162"/>
  <c r="E213" s="1"/>
  <c r="E215"/>
  <c r="E207"/>
  <c r="F150"/>
  <c r="E211" s="1"/>
  <c r="E203"/>
  <c r="E220" s="1"/>
  <c r="E205" l="1"/>
</calcChain>
</file>

<file path=xl/sharedStrings.xml><?xml version="1.0" encoding="utf-8"?>
<sst xmlns="http://schemas.openxmlformats.org/spreadsheetml/2006/main" count="205" uniqueCount="140">
  <si>
    <t xml:space="preserve">           Sve radove izvesti od kvalitetnog materijala prema nacrtima, opisu, detaljima pismenim i usmenim dogovorima, ali sve u okviru ponuđene jedinične cijene. Sve štete učinjene prigodom rada na vlastitim ili tuđim radovima i materijalima imaju se ukloniti na račun počinitelja.</t>
  </si>
  <si>
    <t xml:space="preserve">           Svi nekvalitetni radovi i materijali imaju se otkloniti i zamijeniti ispravnima bez bilo kakove odštete od strane investitora.</t>
  </si>
  <si>
    <t xml:space="preserve">          Ako opis stavke dovodi izvođača u sumnju o načinu izvedbe, treba pravovremeno prije predaje ponude tražiti objašnjenje projektanta.</t>
  </si>
  <si>
    <t xml:space="preserve">          Eventualne izmjene materijala, te načina izvedbe tokom gradnje moraju se izvršiti isklučivo pismenim dogovorom sa projektantom i nadzornim inžinjerom.</t>
  </si>
  <si>
    <t xml:space="preserve">          Jedinična cijena sadrži sve ono nabrojeno kod opisa pojedine grupe radova, te se na taj način vrši i obračun istih. Jedinične cijene primjenjivat će se na izvedene količine bez obzira u kojem postotku iste odstupaju od količine u troškovniku.</t>
  </si>
  <si>
    <t xml:space="preserve">         Ukoliko investitor odluči da se neki rad ne izvodi, izvođač nema pravo na odštetu, ako mu je investitor pravovremeno o tome dao obavijest, te ukoliko vrijednost navedenih radova ne prelazi više od 10% ukupne vrijednosti.</t>
  </si>
  <si>
    <t xml:space="preserve">          Izvedeni radovi moraju u cijelosti odgovarati opisu iz troškovnika, a u tu svrhu investitor ima pravo od izvođača tražiti prije početka radova uzorke, te izvedeni radovi moraju istima u cijelosti odgovarati.</t>
  </si>
  <si>
    <t xml:space="preserve">         Sve mjere i kote iz projekta provjeriti u naravi. Izvođač radova dužan je prije početka radova kontrolirati kote postojećeg terena i objekta. Ukoliko se ukažu eventualne nejednakosti između projekta i stanja na gradilištu, izvođač radova dužan je blagovremeno o tome obavijestiti investitora i projektanta i zatražiti pojedina objašnjenja.</t>
  </si>
  <si>
    <t xml:space="preserve">          Sva kontrola vrši se bez posebne naplate.</t>
  </si>
  <si>
    <t xml:space="preserve">          Jediničnom cijenom treba obuhvatiti sve elemente navedene kako slijedi:</t>
  </si>
  <si>
    <t xml:space="preserve">          Pod cijenom materijala podrazumijeva se dobavna cijena svih materijala koji sudjeluju u radnom procesu, kako osnovnih materijala, tako i materijala koji ne spadaj u finalni produkt, već su samo pomoćni. U cijenu je uključena i cijena transportnih troškova bez obzira na prijevozno sredstvo, sa svim prijenosima, utovarima i stovarima, te donošenjem na mjesto ugradjne, kao i uskladištenje i čuvanje na gradilištu od uništenja (prebacivanje, zaštita i sl.). U cijenu je također uključeno i davanje posebnih uzoraka kod nekih materijala (prema zahtijevu investitora).</t>
  </si>
  <si>
    <t xml:space="preserve">          U kalkulaciji treba uključiti sav rad, kako glavni, tako i pomoćni, te sav unutrašnji transport (kako hrizontalni, tako i vertikalni). Ujedno treba uključiti i rad oko zaštite gotovih konstrukcija i dijelova objekta od štetnog atmosferskog utjecaja vručine, hladnoće i oborina. Sva potebna čišćenja, kod svih građevinskih i obrtničkih radova (nakon završetka rada) uključiti u jedinične cijene stavki, tj. neće se posebno plačati.</t>
  </si>
  <si>
    <t xml:space="preserve">          Ukoliko nije u pojedinoj stavci dat način rada, ima se izvođač u svemu pridržavati propisa HRN-a za pojedinu vrstu rada, prosječnih normi u građevinarstvu, (izdanje iz 1980. godine) i uputa proizvođača materijala koji se upotrebljava ili ugrađuje.</t>
  </si>
  <si>
    <t>OPĆI OPIS UZ TROŠKOVNIK</t>
  </si>
  <si>
    <t xml:space="preserve">          Ukoliko je u ugovoreni termin izvršenja radova uključen i zimski, odnosno ljetni period, to se neće izvođaču priznati nikakve naknade za rad pri niskoj, odnosno visokoj temperaturi, te zaštita konstrukcije od smrzavanja, vručine i atmosfeskih nepogoda. Sve to morabiti uključeno u jediničnu cijenu.</t>
  </si>
  <si>
    <t xml:space="preserve">          Za vrijeme ljetnih, odnosno zimskih razdoblja izvođač ima štititi objekt od smrzavanja odnosno prebrzog sušenja uslijed visokih ljetnih temperatura.</t>
  </si>
  <si>
    <t xml:space="preserve">          U slučaju eventualno nastalih šteta (smrzavanje dijelova konstrukcije) izvođač ih ima otkloniti bez bilo kakve naplate. Ukoliko je temperatura niža od temperature pri kojoj je dozvoljen dotični rad, a investitor ipak traži da se radi, izvođač ima pravo zaračunati naknadu po normi 6006, ali u tom slučaju snosi punu odgovornost za ispravnost i kvalitetu rada. Analogno vrijedi i za zaštitu radova tokom ljeta od prebrzog sušenja uslijed visoke temperature.</t>
  </si>
  <si>
    <t xml:space="preserve">~kompletnu režiju gradilišta, uključujući dizalice, mostove, mehanizaciju i sl,                                                                                                              </t>
  </si>
  <si>
    <t xml:space="preserve">~najmanje troškove za posuđenu mehanizaciju, koju izvođać sam ne posjeduje, a potrebna je pri     izvođenju radova,                                                                                                                                                      </t>
  </si>
  <si>
    <t xml:space="preserve">~postava nanosne skele prije iskopa temelja,                                                                                                         </t>
  </si>
  <si>
    <t xml:space="preserve">~čišćenje ugrađenih elemenata od žbuke i sl.,                                                                                                       </t>
  </si>
  <si>
    <t xml:space="preserve">~sva ispitivanja materijala,                                                                                                                                        </t>
  </si>
  <si>
    <t xml:space="preserve">~uređenje gradilišta po završetku rada, sa otklanjanjem i odvozom otpadaka, šute, ostataka građevinskog materijala, inventara, pomoćnih objekata i sl., sa planiranjem terena na relativnu        točnost od +/- 3 cm,                                                                                                                                                                   </t>
  </si>
  <si>
    <t>~uskladištenje materijala i elemenata za obrtničke i instalaterske radove do njihove ugradbe.</t>
  </si>
  <si>
    <t xml:space="preserve">          Nikakvi režijski sati niti posebne naplate po navedenim radovima neće se posebno priznati, jer ovo ima biti uključeno faktorom u jediničnu cijenu. Preme ovom uvodu, opisu stavaka i grupi radova treba sastaviti jediničnu cijenu za svaku stavku troškovnika.</t>
  </si>
  <si>
    <t xml:space="preserve">          Ovo se odnosi na obrtničke i instalaterske radove, s time što izvođač građevinskih radova prima kao naknadu određeni postotak na ime pokrića režijskih troškova na fakturne iznose, a što se ima regulirati ugovorom.</t>
  </si>
  <si>
    <t xml:space="preserve">          Sve vrste radnih skela, bez obzira na visinu, ulaze u jediničnu cijenu dotičnog rada.</t>
  </si>
  <si>
    <t xml:space="preserve">         U jedinične cijene stavki imaju biti uračunati svi radovi i potrebni materijali (eventualno ne specificirani posebno u samom troškovniku), a koji su (prema uzancama struke i pravilima dobrog zanata) potrebni za potpuno dovršenje građevine, tj. dovođenje u stanje „potpuno spremno za uporabu“. Svi takovi radovi imaju biti uračunati u jedinične cijene, tj. neće se posebno plaćati.</t>
  </si>
  <si>
    <t xml:space="preserve">          U jediničnu cijenu radne snage izvođač ima pravo zaračunati faktor po postojećim propisima i privrednim instrumentima na osnovi zakonskih propisa.</t>
  </si>
  <si>
    <t xml:space="preserve">          Osim toga izvođač ima pravo faktorom obuhvatiti i slijedeće radove, koji se neće zasebno platiti, kao naknadni rad, i to:</t>
  </si>
  <si>
    <t xml:space="preserve">~ispitivanja dimnjaka i ventilacija u svrhu dobijanja potvrde od dimnjačara o ispravnosti istih,                      </t>
  </si>
  <si>
    <t>~pribavljanje atesta ili drugih uvjerenja o kvaliteti za sve vrste materijala ugrađenih u objekat,</t>
  </si>
  <si>
    <t>kom</t>
  </si>
  <si>
    <t>UKUPNO I.:</t>
  </si>
  <si>
    <t>UKUPNO II.:</t>
  </si>
  <si>
    <t>REKAPITULACIJA</t>
  </si>
  <si>
    <t>I.</t>
  </si>
  <si>
    <t>II.</t>
  </si>
  <si>
    <t>red.
broj</t>
  </si>
  <si>
    <t>Opis troškovničke stavke</t>
  </si>
  <si>
    <t>jedinica
mjere</t>
  </si>
  <si>
    <t>ugovor.
količina</t>
  </si>
  <si>
    <t>jedinična
cijena</t>
  </si>
  <si>
    <t>ukupno
ugovoreno</t>
  </si>
  <si>
    <t>A</t>
  </si>
  <si>
    <t>Zidarski radovi</t>
  </si>
  <si>
    <t>III.</t>
  </si>
  <si>
    <t>Gips kartonski radovi</t>
  </si>
  <si>
    <t>UKUPNO III.:</t>
  </si>
  <si>
    <t>IV.</t>
  </si>
  <si>
    <t>Stolarski radovi</t>
  </si>
  <si>
    <t>UKUPNO IV.:</t>
  </si>
  <si>
    <t>Bravarski radovi</t>
  </si>
  <si>
    <t>V.</t>
  </si>
  <si>
    <t>UKUPNO V.:</t>
  </si>
  <si>
    <t>VI.</t>
  </si>
  <si>
    <t>Parketarski radovi</t>
  </si>
  <si>
    <t>UKUPNO VI.:</t>
  </si>
  <si>
    <t>VII.</t>
  </si>
  <si>
    <t>UKUPNO VII.:</t>
  </si>
  <si>
    <t>Ukupno građevinsko obrtnički radovi:</t>
  </si>
  <si>
    <t>m2</t>
  </si>
  <si>
    <t>Ostali radovi</t>
  </si>
  <si>
    <t>komplet</t>
  </si>
  <si>
    <t>Završno fino čišćenje i pranje svih zidnih, podnih, metalnih i staklenih površina u zoni izvođenja radova nakon dovršetka svih radova. U jediničnoj cijeni sadržana je naplata svih potrebnih sredstava za čišćenje, kao i iznošenje smeća iz objekta i otprema otpada. Ovo se ne odnosi na čišćenja i otpreme otpada tijekom izvođenja radova koja obavljaju pojedini izvođači i koja su obuhvaćena cijenama stavaka izvođenja radova.</t>
  </si>
  <si>
    <t>VIII.</t>
  </si>
  <si>
    <t>Bojenje unutarnjih stropova u objektu poludisperzivnim bojama u tri sloja , u bijeloj boji.
Predhodno obaviti sve potrebne predradnje .
Obojeni stropovi moraju biti potpuno jednoličnog tona a ukoliko se isto ne postigne bojanje ponoviti. U cijenu uključiti čišćenje nakon završetka radova.
Obračun po m2 obojanih stropova i podgleda greda.</t>
  </si>
  <si>
    <t>Demontaža kutnih letvica parketa i odvoz na trajnu deponiju.</t>
  </si>
  <si>
    <t>m1</t>
  </si>
  <si>
    <t>paušal</t>
  </si>
  <si>
    <t>Ponuđeni proizvod:_____________________________</t>
  </si>
  <si>
    <t>UKUPNO VIII.:</t>
  </si>
  <si>
    <t>kom.</t>
  </si>
  <si>
    <t>Ispitivanje i puštanje u pogon električne instalacije.</t>
  </si>
  <si>
    <r>
      <t xml:space="preserve">          a) </t>
    </r>
    <r>
      <rPr>
        <u/>
        <sz val="8"/>
        <rFont val="Swis721 Cn BT"/>
        <family val="2"/>
      </rPr>
      <t>Materijal</t>
    </r>
  </si>
  <si>
    <r>
      <t xml:space="preserve">          b) </t>
    </r>
    <r>
      <rPr>
        <u/>
        <sz val="8"/>
        <rFont val="Swis721 Cn BT"/>
        <family val="2"/>
      </rPr>
      <t>Rad</t>
    </r>
  </si>
  <si>
    <r>
      <t xml:space="preserve">          c) </t>
    </r>
    <r>
      <rPr>
        <u/>
        <sz val="8"/>
        <rFont val="Swis721 Cn BT"/>
        <family val="2"/>
      </rPr>
      <t>Izmjere</t>
    </r>
  </si>
  <si>
    <r>
      <t xml:space="preserve">          d) </t>
    </r>
    <r>
      <rPr>
        <u/>
        <sz val="8"/>
        <rFont val="Swis721 Cn BT"/>
        <family val="2"/>
      </rPr>
      <t>Zimski i ljetni rad</t>
    </r>
  </si>
  <si>
    <r>
      <t xml:space="preserve">          e) </t>
    </r>
    <r>
      <rPr>
        <u/>
        <sz val="8"/>
        <rFont val="Swis721 Cn BT"/>
        <family val="2"/>
      </rPr>
      <t>Faktori</t>
    </r>
  </si>
  <si>
    <r>
      <t xml:space="preserve">          f)</t>
    </r>
    <r>
      <rPr>
        <u/>
        <sz val="8"/>
        <rFont val="Swis721 Cn BT"/>
        <family val="2"/>
      </rPr>
      <t xml:space="preserve"> Skele</t>
    </r>
  </si>
  <si>
    <r>
      <t xml:space="preserve">          g) </t>
    </r>
    <r>
      <rPr>
        <u/>
        <sz val="8"/>
        <rFont val="Swis721 Cn BT"/>
        <family val="2"/>
      </rPr>
      <t>Ostalo</t>
    </r>
  </si>
  <si>
    <t>Depoi 4 i 12.</t>
  </si>
  <si>
    <t>Depo 4</t>
  </si>
  <si>
    <t>Depo 12</t>
  </si>
  <si>
    <t>- depo 4 - obloga 69/335 cm</t>
  </si>
  <si>
    <t>Demontaža drvene obloge instalacijske trase na unutarnjoj strani vanjskog zida.</t>
  </si>
  <si>
    <t>- depo 12 - obloga 80/355 cm</t>
  </si>
  <si>
    <t>Demontaža i odspajanje svih instalacija u zoni sanacije zidova (utičnice, termostati, prekidači i sl).</t>
  </si>
  <si>
    <t>Demontaža i odvoz na trajni deponij rasvjetnih tijela koja se zamijenjuju novima ili ukidaju.</t>
  </si>
  <si>
    <t>- depo 12 - 4x stropna linijska lampa , cca 40/100 cm</t>
  </si>
  <si>
    <t>- depo 4 - 1x zidna linijska lampa i prateća nadžbukna instalacija, l=cca 100 cm</t>
  </si>
  <si>
    <t>komplet.</t>
  </si>
  <si>
    <t>koplet.</t>
  </si>
  <si>
    <t>Stavka uključuje zaštitu priključnih instalacija koje dolaze iz poda za vrijeme trajanja radova te ponovnu ugradnju i puštanje u pogon.</t>
  </si>
  <si>
    <t>Demontaža, pažljivo odlaganje na mjesto koje odredi investitor i ponovna ugradnja parapetnih fancoil uređaja  na postojeću instalaciju.</t>
  </si>
  <si>
    <t>Zaštita postojećih zidnih instalacija za vrijeme trajanja radova kao što su sobni termostati, prekidaći i utičnice, ostatak instalacije za gašenje požara, ventilacijske rešetke, vrata i prozori.</t>
  </si>
  <si>
    <t>Za rušenje se predviđa obloga vanjskog zida i obloga bočnog zida u neposrednoj blizini vanjskog zida - do prve fuge, ali minimalno 20 cm.</t>
  </si>
  <si>
    <t>p= (96+30) * 179 cm visine</t>
  </si>
  <si>
    <t>Građevinsko obrtnički radovi</t>
  </si>
  <si>
    <t>Rušenja, demontaže i pripremni radovi</t>
  </si>
  <si>
    <t xml:space="preserve">Rušenje diejla  postojeće zidne obloge od keramičkih pločica u depou 04. </t>
  </si>
  <si>
    <t>Zaštita postojeće podne obloge za vrijeme trajanja radova na zidovima i stropovima. Podna obloga od parketa treba se fiksno obložiti čvrstim kartonom i zaštititi od udaraca i prašine do parketarskih radova.</t>
  </si>
  <si>
    <t>- Depo 12 (8,7*2,5)</t>
  </si>
  <si>
    <t>- Depo 4 (7,5*2,5)</t>
  </si>
  <si>
    <t>Priprema podloge obijanjem postojeće žbuke u visini 250cm. Četkanje površine kako bi se uklonili ostaci soli, nečistoća i prašine. Vlaženje površine vodom kako ne bi povukla vodu iz žbuke. U cijenu uključiti i odvoz viška materijala na trajnu deponiju i grubo čišćenje nakon odvoza.
Debljina žbuke: 5 - 7 cm.</t>
  </si>
  <si>
    <t>m3</t>
  </si>
  <si>
    <t>Dobava i ugradnja paropropusnog šprica na bazi hidrauličkih veziva u debljini 5mm, kao kemijske barijere za soli, sa µ≤20, tlačne čvrstoće 10-15MPa. U cijenu uključiti i čišćenje nakon završetka radova.</t>
  </si>
  <si>
    <t>Zatvaranje pukotina i popunjavanje fuga sa mortom na bazi bescementnih veziva NHL 3.5 i NHL 5.0, kategorije CS II prema HRN EN 998-1, uz µ≤10. U cijenu uključiti i čišćenje nakon završetka radova.</t>
  </si>
  <si>
    <t>Nanošenje grube paropropusne žbuke na bazi hidrauličkih veziva u debljini 65mm, uz µ≤12, tlačne čvrstoće 3-5 MPa, dinamičkog modula elastičnosti 4500MPa. U cijenu uključiti i čišćenje nakon završetka radova</t>
  </si>
  <si>
    <t xml:space="preserve">- Depo 12 </t>
  </si>
  <si>
    <t>- Depo 4</t>
  </si>
  <si>
    <r>
      <t xml:space="preserve">Dobava i ugradnja obloge zidova i stupova na podkonstrukciji. Visina obloge 260 cm ( = 1 ploča ), izvedba s razmakom prema postojećem zidu od  5 cm. Obloga </t>
    </r>
    <r>
      <rPr>
        <b/>
        <sz val="8"/>
        <color indexed="8"/>
        <rFont val="Swis721 Cn BT"/>
        <family val="2"/>
      </rPr>
      <t>vlagootpornim</t>
    </r>
    <r>
      <rPr>
        <sz val="8"/>
        <color indexed="8"/>
        <rFont val="Swis721 Cn BT"/>
        <family val="2"/>
      </rPr>
      <t xml:space="preserve"> gipskartonskim pločama debljine 1x12,5 mm. Stavka uključuje bandažiranje spojeva, gletanje i  brušenje kao pripremu za bojanje, te izrezivanje otvora za postavu instalacija (prekidači, utičnice i sl ). Obračun po m2 izvedene obloge. U cijenu uključiti i odvoz viška materijala na trajnu deponiju, te čišćenje nakon završetka radova. Vidjeti detalje u nacrtu 05.
Donja kota ugradnje = +0.08m
Gornja kota ugradnje = +2.68m</t>
    </r>
  </si>
  <si>
    <t>Dobava i ugradnja aluminijskog  "L" profila  (tipskog inače za ugradnju u pod) približnih dimenzija 15/15 mm. Profil se postavlja prema donjem detalju u nacrtu 05. Pričvršćivanje na donji rub podkonstrukcije za GK ploče ( visina +0.08m ).</t>
  </si>
  <si>
    <t>- revizija 60/60 cm na mjestu bivše drvene obloge</t>
  </si>
  <si>
    <t>Dobava i ugradnja tipske  limene revizije (vrata)  raznih dimenzija  u postavljenih GK oblogu na mjestu instalacijskog šahta ili postojećih priključaka . MMaterijal: od plastificiranog aluminijskog lima u bijeloj boji (RAL 9010), u cijenu uključiti ugradnju do pune gotovosti.</t>
  </si>
  <si>
    <t>- revizija 30/30 cm na mjestu isušivača</t>
  </si>
  <si>
    <t>Točna mjesta ugradnje u dogovoru sa nadzornim inženjerom.</t>
  </si>
  <si>
    <t>Ličenje GK obloga u objektu poludisperzivnim bojama u tri sloja , u bijeloj boji.
Predhodno obaviti sve potrebne predradnje .
Obojeni zidovi moraju biti potpuno jednoličnog tona a ukoliko se isto ne postigne bojanje ponoviti. U cijenu uključiti čišćenje nakon završetka radova.
Obračun po m2 obojanih obloga.</t>
  </si>
  <si>
    <t>- vanjski zidovi iznad obloge do stropa</t>
  </si>
  <si>
    <t>- ostali unutarnji zidovi od poda do stropa</t>
  </si>
  <si>
    <t>Zona primjene stavke:</t>
  </si>
  <si>
    <t>- oko ulaznih vrata u depoe u širini 50 cm</t>
  </si>
  <si>
    <t xml:space="preserve">Ličenje ostatka zidova  u obuhvatu poludisperzivnim bojama u tri sloja , u bijeloj boji.
Predhodno obaviti sve potrebne predradnje .
Obojeni zidovi moraju biti potpuno jednoličnog tona a ukoliko se isto ne postigne bojanje ponoviti. U cijenu uključiti čišćenje nakon završetka radova.
Obračun po m2 obojanih zidova i stupova.
</t>
  </si>
  <si>
    <t>Građevinski  otvor = 115/217 cm</t>
  </si>
  <si>
    <t>Boja: Bijela RAL 9001</t>
  </si>
  <si>
    <t>Predhodno obaviti sve potrebne predradnje - brušenje i čišćenje .
Vrata moraju biti potpuno jednoličnog tona a ukoliko se isto ne postigne bojanje ponoviti. U cijenu uključiti čišćenje nakon završetka radova.</t>
  </si>
  <si>
    <t>Ličenje unutarnjih metalnih punih vrata i dovratnika obostrano.</t>
  </si>
  <si>
    <t>Opis rada isti kao u prethodnoj stavci</t>
  </si>
  <si>
    <t>Ličenje ventilacijskih rešetki raznih dimenzija (50/50 cm, 100/16 cm i manje).</t>
  </si>
  <si>
    <t>Soboslikarsko ličilački radovi</t>
  </si>
  <si>
    <t>Ličenje postojećih željeznih rešetki ispred podrumskih  prostora lak bojom za metal. Jediničnom cijenom obuhvatiti skidanje starnog naliča, stabilizaciju podloge s eventualnim ostacima oksida, odgovarajućim premazom, dvostruki premaz lak bojom za vanjske radove. Obračun po komadu očišćene i obojane rešetke. Rešetke približnih dimenzija 103x107cm.</t>
  </si>
  <si>
    <t>Ličenje postojećih drvenih prozora na pročelju lak bojom. Staru boju skinuti nakon paljenja ili premaza kemijskim otapalom do drvene podloge, naročito temeljito na dodirnim plohama doprozornika (falcovima) i prozorskih krila. Stavkom obuhvatiti ličenje i vanjskih i unutarnjih profila i doprozornika. Jediničnom cijenom obuhvatiti skidanje postojećeg naliča paljenjem ili kemijskim otapalom (po potrebi), brušenje, natapanje firnisom  (po potrebi), zamjenu prozorskog kita (po potrebi), kitanje i brušenje do potpune glatkoće, dvostruki premaz bojom  (RAL 9010). Obračun po komadu prozora sa doprozornikom. Prozori dimenzija 105x105cm.</t>
  </si>
  <si>
    <t>Izrada i ugradnja zaštitene maske od alumiinijskog zaštitnog pletiva i Al okvira koja se postavlja sa vanjske strane na doprozornike.</t>
  </si>
  <si>
    <t>Približna dimenzija 100/100 cm.</t>
  </si>
  <si>
    <t>Pletivo se postavlja na doprozornik sa vanjske strane, prekriva okvirom i vijčano pričvrščuje za doprozornik.</t>
  </si>
  <si>
    <t>Preslagivanje, kitanje, brušenje i lakiranje postojećeg parketa i novih letvica bezbojnim jednokomponentnim mat lakom na vodenoj bazi. Prije lakiranja izvodi se strojno brušenje parketa, finim brusnim papirom br. 150 ili flint papirom br. 000, s ručnim struganjem uz zidove . Lakiranje i brušenje se izvodi u tri sloja.
Prije nanošenja laka odstraniti svu prašinu s površine parketa.
Sve se izvodi prema Tehničkim uvjetima za izvođenje parketarskih radova, koji su u skladu s HRN U.F2.016.
Lak se nanosi  na drvenu  plohu plosnatim mekanim kistom ili prskanjem u tri sloja. Obračun sve kompletno po m2. 
Zona primjene stavke =oba depoa</t>
  </si>
  <si>
    <t>U stavku su uračunate i površine parketa u podnim revizijama.</t>
  </si>
  <si>
    <t>Dobava  i  ugradba   hrastovih  letvica  presjeka 20/50mm  uz podove  od  parketnih daščica. Obračun po m1 postavljene letvice uključivo trokratno lakiranje.</t>
  </si>
  <si>
    <t xml:space="preserve">Dobava i ugradnja novih rasvijetnih tijela zastropnu nadžbuknu ugradnju u depou 12 . Obračun po komadu ugrađenog elementa. </t>
  </si>
  <si>
    <t>Boja svijetla: 5400 Kelvina</t>
  </si>
</sst>
</file>

<file path=xl/styles.xml><?xml version="1.0" encoding="utf-8"?>
<styleSheet xmlns="http://schemas.openxmlformats.org/spreadsheetml/2006/main">
  <numFmts count="4">
    <numFmt numFmtId="164" formatCode="0&quot;.&quot;"/>
    <numFmt numFmtId="165" formatCode="0.0"/>
    <numFmt numFmtId="166" formatCode="#,##0.00\ &quot;kn&quot;"/>
    <numFmt numFmtId="167" formatCode="#,##0.00\ _k_n"/>
  </numFmts>
  <fonts count="8">
    <font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8"/>
      <name val="Swis721 Cn BT"/>
      <family val="2"/>
    </font>
    <font>
      <sz val="8"/>
      <color indexed="8"/>
      <name val="Swis721 Cn BT"/>
      <family val="2"/>
    </font>
    <font>
      <b/>
      <sz val="8"/>
      <name val="Swis721 Cn BT"/>
      <family val="2"/>
    </font>
    <font>
      <b/>
      <sz val="8"/>
      <color indexed="8"/>
      <name val="Swis721 Cn BT"/>
      <family val="2"/>
    </font>
    <font>
      <b/>
      <i/>
      <sz val="8"/>
      <name val="Swis721 Cn BT"/>
      <family val="2"/>
    </font>
    <font>
      <u/>
      <sz val="8"/>
      <name val="Swis721 Cn BT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164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64" fontId="2" fillId="0" borderId="0" xfId="0" applyNumberFormat="1" applyFont="1" applyFill="1" applyAlignment="1">
      <alignment horizontal="left" vertical="top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right"/>
    </xf>
    <xf numFmtId="164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justify" wrapText="1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wrapText="1"/>
    </xf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67" fontId="2" fillId="0" borderId="0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right"/>
    </xf>
    <xf numFmtId="0" fontId="2" fillId="0" borderId="0" xfId="0" applyFont="1" applyAlignment="1">
      <alignment horizontal="justify" wrapText="1"/>
    </xf>
    <xf numFmtId="0" fontId="2" fillId="0" borderId="1" xfId="0" applyFont="1" applyBorder="1"/>
    <xf numFmtId="166" fontId="4" fillId="0" borderId="1" xfId="0" applyNumberFormat="1" applyFont="1" applyBorder="1"/>
    <xf numFmtId="0" fontId="2" fillId="0" borderId="2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164" fontId="4" fillId="0" borderId="0" xfId="0" applyNumberFormat="1" applyFont="1"/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vertical="top"/>
    </xf>
    <xf numFmtId="166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justify" wrapText="1"/>
    </xf>
    <xf numFmtId="0" fontId="4" fillId="0" borderId="3" xfId="0" applyFont="1" applyBorder="1"/>
    <xf numFmtId="0" fontId="3" fillId="0" borderId="0" xfId="0" applyFont="1" applyBorder="1"/>
    <xf numFmtId="49" fontId="5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2" fillId="0" borderId="0" xfId="0" applyFont="1" applyAlignment="1">
      <alignment horizontal="justify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justify" wrapText="1"/>
    </xf>
    <xf numFmtId="49" fontId="3" fillId="0" borderId="0" xfId="0" applyNumberFormat="1" applyFont="1" applyAlignment="1">
      <alignment horizontal="center"/>
    </xf>
    <xf numFmtId="4" fontId="3" fillId="0" borderId="0" xfId="0" applyNumberFormat="1" applyFont="1" applyAlignment="1"/>
    <xf numFmtId="0" fontId="3" fillId="0" borderId="0" xfId="0" quotePrefix="1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justify"/>
    </xf>
    <xf numFmtId="0" fontId="2" fillId="0" borderId="0" xfId="0" applyFont="1" applyAlignment="1">
      <alignment horizontal="justify" wrapText="1"/>
    </xf>
    <xf numFmtId="0" fontId="2" fillId="0" borderId="0" xfId="0" applyFont="1" applyAlignment="1">
      <alignment horizontal="left" vertical="top" wrapText="1" indent="3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0" fontId="4" fillId="0" borderId="0" xfId="0" applyFont="1"/>
    <xf numFmtId="0" fontId="2" fillId="0" borderId="0" xfId="0" applyNumberFormat="1" applyFont="1" applyAlignment="1">
      <alignment horizontal="justify" wrapText="1"/>
    </xf>
    <xf numFmtId="49" fontId="2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 wrapText="1"/>
    </xf>
    <xf numFmtId="166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5" fontId="4" fillId="0" borderId="0" xfId="0" applyNumberFormat="1" applyFont="1" applyBorder="1" applyAlignment="1">
      <alignment horizontal="center" wrapText="1"/>
    </xf>
  </cellXfs>
  <cellStyles count="1">
    <cellStyle name="Obič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transitionEntry="1"/>
  <dimension ref="A1:F60"/>
  <sheetViews>
    <sheetView showZeros="0" view="pageLayout" topLeftCell="A52" zoomScaleNormal="120" zoomScaleSheetLayoutView="100" workbookViewId="0">
      <selection activeCell="C82" sqref="C82"/>
    </sheetView>
  </sheetViews>
  <sheetFormatPr defaultRowHeight="11.25"/>
  <cols>
    <col min="1" max="1" width="6.625" style="42" customWidth="1"/>
    <col min="2" max="2" width="33.625" style="43" customWidth="1"/>
    <col min="3" max="3" width="6.625" style="44" customWidth="1"/>
    <col min="4" max="5" width="10.625" style="45" customWidth="1"/>
    <col min="6" max="6" width="12.625" style="45" customWidth="1"/>
    <col min="7" max="16384" width="9" style="4"/>
  </cols>
  <sheetData>
    <row r="1" spans="1:6" ht="12.75" customHeight="1">
      <c r="A1" s="38"/>
      <c r="B1" s="38"/>
      <c r="C1" s="38"/>
      <c r="D1" s="38"/>
      <c r="E1" s="38"/>
      <c r="F1" s="38"/>
    </row>
    <row r="2" spans="1:6">
      <c r="A2" s="53" t="s">
        <v>13</v>
      </c>
      <c r="B2" s="53"/>
      <c r="C2" s="53"/>
      <c r="D2" s="53"/>
      <c r="E2" s="53"/>
      <c r="F2" s="53"/>
    </row>
    <row r="3" spans="1:6">
      <c r="A3" s="39"/>
      <c r="B3" s="39"/>
      <c r="C3" s="39"/>
      <c r="D3" s="40"/>
      <c r="E3" s="40"/>
      <c r="F3" s="40"/>
    </row>
    <row r="4" spans="1:6" ht="39" customHeight="1">
      <c r="A4" s="54" t="s">
        <v>0</v>
      </c>
      <c r="B4" s="54"/>
      <c r="C4" s="54"/>
      <c r="D4" s="54"/>
      <c r="E4" s="54"/>
      <c r="F4" s="54"/>
    </row>
    <row r="5" spans="1:6" ht="24.75" customHeight="1">
      <c r="A5" s="48" t="s">
        <v>1</v>
      </c>
      <c r="B5" s="48"/>
      <c r="C5" s="48"/>
      <c r="D5" s="48"/>
      <c r="E5" s="48"/>
      <c r="F5" s="48"/>
    </row>
    <row r="6" spans="1:6" ht="25.5" customHeight="1">
      <c r="A6" s="48" t="s">
        <v>2</v>
      </c>
      <c r="B6" s="48"/>
      <c r="C6" s="48"/>
      <c r="D6" s="48"/>
      <c r="E6" s="48"/>
      <c r="F6" s="48"/>
    </row>
    <row r="7" spans="1:6" ht="25.5" customHeight="1">
      <c r="A7" s="48" t="s">
        <v>3</v>
      </c>
      <c r="B7" s="48"/>
      <c r="C7" s="48"/>
      <c r="D7" s="48"/>
      <c r="E7" s="48"/>
      <c r="F7" s="48"/>
    </row>
    <row r="8" spans="1:6" ht="39" customHeight="1">
      <c r="A8" s="48" t="s">
        <v>4</v>
      </c>
      <c r="B8" s="48"/>
      <c r="C8" s="48"/>
      <c r="D8" s="48"/>
      <c r="E8" s="48"/>
      <c r="F8" s="48"/>
    </row>
    <row r="9" spans="1:6">
      <c r="A9" s="48" t="s">
        <v>5</v>
      </c>
      <c r="B9" s="48"/>
      <c r="C9" s="48"/>
      <c r="D9" s="48"/>
      <c r="E9" s="48"/>
      <c r="F9" s="48"/>
    </row>
    <row r="10" spans="1:6" ht="25.5" customHeight="1">
      <c r="A10" s="55" t="s">
        <v>6</v>
      </c>
      <c r="B10" s="55"/>
      <c r="C10" s="55"/>
      <c r="D10" s="55"/>
      <c r="E10" s="55"/>
      <c r="F10" s="55"/>
    </row>
    <row r="11" spans="1:6" ht="51" customHeight="1">
      <c r="A11" s="49" t="s">
        <v>7</v>
      </c>
      <c r="B11" s="49"/>
      <c r="C11" s="49"/>
      <c r="D11" s="49"/>
      <c r="E11" s="49"/>
      <c r="F11" s="49"/>
    </row>
    <row r="12" spans="1:6">
      <c r="A12" s="48" t="s">
        <v>8</v>
      </c>
      <c r="B12" s="48"/>
      <c r="C12" s="48"/>
      <c r="D12" s="48"/>
      <c r="E12" s="48"/>
      <c r="F12" s="48"/>
    </row>
    <row r="13" spans="1:6">
      <c r="A13" s="39"/>
      <c r="B13" s="39"/>
      <c r="C13" s="39"/>
      <c r="D13" s="40"/>
      <c r="E13" s="40"/>
      <c r="F13" s="40"/>
    </row>
    <row r="14" spans="1:6">
      <c r="A14" s="48" t="s">
        <v>9</v>
      </c>
      <c r="B14" s="48"/>
      <c r="C14" s="48"/>
      <c r="D14" s="48"/>
      <c r="E14" s="48"/>
      <c r="F14" s="48"/>
    </row>
    <row r="15" spans="1:6">
      <c r="A15" s="39"/>
      <c r="B15" s="39"/>
      <c r="C15" s="39"/>
      <c r="D15" s="40"/>
      <c r="E15" s="40"/>
      <c r="F15" s="40"/>
    </row>
    <row r="16" spans="1:6">
      <c r="A16" s="48" t="s">
        <v>74</v>
      </c>
      <c r="B16" s="48"/>
      <c r="C16" s="48"/>
      <c r="D16" s="48"/>
      <c r="E16" s="48"/>
      <c r="F16" s="48"/>
    </row>
    <row r="17" spans="1:6">
      <c r="A17" s="39"/>
      <c r="B17" s="39"/>
      <c r="C17" s="39"/>
      <c r="D17" s="40"/>
      <c r="E17" s="40"/>
      <c r="F17" s="40"/>
    </row>
    <row r="18" spans="1:6" ht="48" customHeight="1">
      <c r="A18" s="48" t="s">
        <v>10</v>
      </c>
      <c r="B18" s="48"/>
      <c r="C18" s="48"/>
      <c r="D18" s="48"/>
      <c r="E18" s="48"/>
      <c r="F18" s="48"/>
    </row>
    <row r="19" spans="1:6">
      <c r="A19" s="39"/>
      <c r="B19" s="39"/>
      <c r="C19" s="39"/>
      <c r="D19" s="40"/>
      <c r="E19" s="40"/>
      <c r="F19" s="40"/>
    </row>
    <row r="20" spans="1:6">
      <c r="A20" s="47" t="s">
        <v>75</v>
      </c>
      <c r="B20" s="47"/>
      <c r="C20" s="47"/>
      <c r="D20" s="47"/>
      <c r="E20" s="47"/>
      <c r="F20" s="47"/>
    </row>
    <row r="21" spans="1:6">
      <c r="A21" s="39"/>
      <c r="B21" s="39"/>
      <c r="C21" s="39"/>
      <c r="D21" s="40"/>
      <c r="E21" s="40"/>
      <c r="F21" s="40"/>
    </row>
    <row r="22" spans="1:6" ht="36" customHeight="1">
      <c r="A22" s="48" t="s">
        <v>11</v>
      </c>
      <c r="B22" s="48"/>
      <c r="C22" s="48"/>
      <c r="D22" s="48"/>
      <c r="E22" s="48"/>
      <c r="F22" s="48"/>
    </row>
    <row r="23" spans="1:6">
      <c r="A23" s="39"/>
      <c r="B23" s="39"/>
      <c r="C23" s="39"/>
      <c r="D23" s="40"/>
      <c r="E23" s="40"/>
      <c r="F23" s="40"/>
    </row>
    <row r="24" spans="1:6">
      <c r="A24" s="47" t="s">
        <v>76</v>
      </c>
      <c r="B24" s="47"/>
      <c r="C24" s="47"/>
      <c r="D24" s="47"/>
      <c r="E24" s="47"/>
      <c r="F24" s="47"/>
    </row>
    <row r="25" spans="1:6">
      <c r="A25" s="39"/>
      <c r="B25" s="39"/>
      <c r="C25" s="39"/>
      <c r="D25" s="40"/>
      <c r="E25" s="40"/>
      <c r="F25" s="40"/>
    </row>
    <row r="26" spans="1:6" ht="38.25" customHeight="1">
      <c r="A26" s="48" t="s">
        <v>12</v>
      </c>
      <c r="B26" s="48"/>
      <c r="C26" s="48"/>
      <c r="D26" s="48"/>
      <c r="E26" s="48"/>
      <c r="F26" s="48"/>
    </row>
    <row r="28" spans="1:6">
      <c r="A28" s="48" t="s">
        <v>77</v>
      </c>
      <c r="B28" s="48"/>
      <c r="C28" s="48"/>
      <c r="D28" s="48"/>
      <c r="E28" s="48"/>
      <c r="F28" s="48"/>
    </row>
    <row r="29" spans="1:6">
      <c r="A29" s="39"/>
      <c r="B29" s="39"/>
      <c r="C29" s="39"/>
      <c r="D29" s="40"/>
      <c r="E29" s="40"/>
      <c r="F29" s="40"/>
    </row>
    <row r="30" spans="1:6" ht="39.75" customHeight="1">
      <c r="A30" s="49" t="s">
        <v>14</v>
      </c>
      <c r="B30" s="49"/>
      <c r="C30" s="49"/>
      <c r="D30" s="49"/>
      <c r="E30" s="49"/>
      <c r="F30" s="49"/>
    </row>
    <row r="31" spans="1:6" ht="25.5" customHeight="1">
      <c r="A31" s="48" t="s">
        <v>15</v>
      </c>
      <c r="B31" s="48"/>
      <c r="C31" s="48"/>
      <c r="D31" s="48"/>
      <c r="E31" s="48"/>
      <c r="F31" s="48"/>
    </row>
    <row r="32" spans="1:6" ht="12.75" customHeight="1">
      <c r="A32" s="41"/>
      <c r="B32" s="41"/>
      <c r="C32" s="41"/>
      <c r="D32" s="41"/>
      <c r="E32" s="41"/>
      <c r="F32" s="41"/>
    </row>
    <row r="33" spans="1:6" ht="62.25" customHeight="1">
      <c r="A33" s="48" t="s">
        <v>16</v>
      </c>
      <c r="B33" s="48"/>
      <c r="C33" s="48"/>
      <c r="D33" s="48"/>
      <c r="E33" s="48"/>
      <c r="F33" s="48"/>
    </row>
    <row r="35" spans="1:6">
      <c r="A35" s="47" t="s">
        <v>78</v>
      </c>
      <c r="B35" s="47"/>
      <c r="C35" s="47"/>
      <c r="D35" s="47"/>
      <c r="E35" s="47"/>
      <c r="F35" s="47"/>
    </row>
    <row r="36" spans="1:6">
      <c r="A36" s="39"/>
      <c r="B36" s="39"/>
      <c r="C36" s="39"/>
      <c r="D36" s="40"/>
      <c r="E36" s="40"/>
      <c r="F36" s="40"/>
    </row>
    <row r="37" spans="1:6">
      <c r="A37" s="39"/>
      <c r="B37" s="39"/>
      <c r="C37" s="39"/>
      <c r="D37" s="40"/>
      <c r="E37" s="40"/>
      <c r="F37" s="40"/>
    </row>
    <row r="38" spans="1:6" ht="25.5" customHeight="1">
      <c r="A38" s="48" t="s">
        <v>28</v>
      </c>
      <c r="B38" s="48"/>
      <c r="C38" s="48"/>
      <c r="D38" s="48"/>
      <c r="E38" s="48"/>
      <c r="F38" s="48"/>
    </row>
    <row r="39" spans="1:6" ht="25.5" customHeight="1">
      <c r="A39" s="52" t="s">
        <v>29</v>
      </c>
      <c r="B39" s="52"/>
      <c r="C39" s="52"/>
      <c r="D39" s="52"/>
      <c r="E39" s="52"/>
      <c r="F39" s="52"/>
    </row>
    <row r="40" spans="1:6">
      <c r="A40" s="39"/>
      <c r="B40" s="39"/>
      <c r="C40" s="39"/>
      <c r="D40" s="40"/>
      <c r="E40" s="40"/>
      <c r="F40" s="40"/>
    </row>
    <row r="41" spans="1:6">
      <c r="A41" s="50" t="s">
        <v>17</v>
      </c>
      <c r="B41" s="50"/>
      <c r="C41" s="50"/>
      <c r="D41" s="50"/>
      <c r="E41" s="50"/>
      <c r="F41" s="50"/>
    </row>
    <row r="42" spans="1:6" ht="25.5" customHeight="1">
      <c r="A42" s="50" t="s">
        <v>18</v>
      </c>
      <c r="B42" s="50"/>
      <c r="C42" s="50"/>
      <c r="D42" s="50"/>
      <c r="E42" s="50"/>
      <c r="F42" s="50"/>
    </row>
    <row r="43" spans="1:6">
      <c r="A43" s="50" t="s">
        <v>19</v>
      </c>
      <c r="B43" s="50"/>
      <c r="C43" s="50"/>
      <c r="D43" s="50"/>
      <c r="E43" s="50"/>
      <c r="F43" s="50"/>
    </row>
    <row r="44" spans="1:6">
      <c r="A44" s="50" t="s">
        <v>20</v>
      </c>
      <c r="B44" s="50"/>
      <c r="C44" s="50"/>
      <c r="D44" s="50"/>
      <c r="E44" s="50"/>
      <c r="F44" s="50"/>
    </row>
    <row r="45" spans="1:6">
      <c r="A45" s="50" t="s">
        <v>21</v>
      </c>
      <c r="B45" s="50"/>
      <c r="C45" s="50"/>
      <c r="D45" s="50"/>
      <c r="E45" s="50"/>
      <c r="F45" s="50"/>
    </row>
    <row r="46" spans="1:6">
      <c r="A46" s="50" t="s">
        <v>30</v>
      </c>
      <c r="B46" s="50"/>
      <c r="C46" s="50"/>
      <c r="D46" s="50"/>
      <c r="E46" s="50"/>
      <c r="F46" s="50"/>
    </row>
    <row r="47" spans="1:6">
      <c r="A47" s="50" t="s">
        <v>31</v>
      </c>
      <c r="B47" s="50"/>
      <c r="C47" s="50"/>
      <c r="D47" s="50"/>
      <c r="E47" s="50"/>
      <c r="F47" s="50"/>
    </row>
    <row r="48" spans="1:6" ht="38.25" customHeight="1">
      <c r="A48" s="50" t="s">
        <v>22</v>
      </c>
      <c r="B48" s="50"/>
      <c r="C48" s="50"/>
      <c r="D48" s="50"/>
      <c r="E48" s="50"/>
      <c r="F48" s="50"/>
    </row>
    <row r="49" spans="1:6">
      <c r="A49" s="50" t="s">
        <v>23</v>
      </c>
      <c r="B49" s="50"/>
      <c r="C49" s="50"/>
      <c r="D49" s="50"/>
      <c r="E49" s="50"/>
      <c r="F49" s="50"/>
    </row>
    <row r="50" spans="1:6">
      <c r="A50" s="39"/>
      <c r="B50" s="39"/>
      <c r="C50" s="39"/>
      <c r="D50" s="40"/>
      <c r="E50" s="40"/>
      <c r="F50" s="40"/>
    </row>
    <row r="51" spans="1:6" ht="29.25" customHeight="1">
      <c r="A51" s="48" t="s">
        <v>24</v>
      </c>
      <c r="B51" s="48"/>
      <c r="C51" s="48"/>
      <c r="D51" s="48"/>
      <c r="E51" s="48"/>
      <c r="F51" s="48"/>
    </row>
    <row r="52" spans="1:6" ht="37.5" customHeight="1">
      <c r="A52" s="48" t="s">
        <v>25</v>
      </c>
      <c r="B52" s="48"/>
      <c r="C52" s="48"/>
      <c r="D52" s="48"/>
      <c r="E52" s="48"/>
      <c r="F52" s="48"/>
    </row>
    <row r="53" spans="1:6">
      <c r="A53" s="39"/>
      <c r="B53" s="39"/>
      <c r="C53" s="39"/>
      <c r="D53" s="40"/>
      <c r="E53" s="40"/>
      <c r="F53" s="40"/>
    </row>
    <row r="54" spans="1:6">
      <c r="A54" s="47" t="s">
        <v>79</v>
      </c>
      <c r="B54" s="47"/>
      <c r="C54" s="47"/>
      <c r="D54" s="47"/>
      <c r="E54" s="47"/>
      <c r="F54" s="47"/>
    </row>
    <row r="55" spans="1:6">
      <c r="A55" s="39"/>
      <c r="B55" s="39"/>
      <c r="C55" s="39"/>
      <c r="D55" s="40"/>
      <c r="E55" s="40"/>
      <c r="F55" s="40"/>
    </row>
    <row r="56" spans="1:6">
      <c r="A56" s="51" t="s">
        <v>26</v>
      </c>
      <c r="B56" s="51"/>
      <c r="C56" s="51"/>
      <c r="D56" s="51"/>
      <c r="E56" s="51"/>
      <c r="F56" s="51"/>
    </row>
    <row r="57" spans="1:6">
      <c r="A57" s="39"/>
      <c r="B57" s="39"/>
      <c r="C57" s="39"/>
      <c r="D57" s="40"/>
      <c r="E57" s="40"/>
      <c r="F57" s="40"/>
    </row>
    <row r="58" spans="1:6">
      <c r="A58" s="47" t="s">
        <v>80</v>
      </c>
      <c r="B58" s="47"/>
      <c r="C58" s="47"/>
      <c r="D58" s="47"/>
      <c r="E58" s="47"/>
      <c r="F58" s="47"/>
    </row>
    <row r="59" spans="1:6">
      <c r="A59" s="39"/>
      <c r="B59" s="39"/>
      <c r="C59" s="39"/>
      <c r="D59" s="40"/>
      <c r="E59" s="40"/>
      <c r="F59" s="40"/>
    </row>
    <row r="60" spans="1:6" ht="44.25" customHeight="1">
      <c r="A60" s="48" t="s">
        <v>27</v>
      </c>
      <c r="B60" s="48"/>
      <c r="C60" s="48"/>
      <c r="D60" s="48"/>
      <c r="E60" s="48"/>
      <c r="F60" s="48"/>
    </row>
  </sheetData>
  <mergeCells count="39">
    <mergeCell ref="A24:F24"/>
    <mergeCell ref="A26:F26"/>
    <mergeCell ref="A28:F28"/>
    <mergeCell ref="A46:F46"/>
    <mergeCell ref="A48:F48"/>
    <mergeCell ref="A41:F41"/>
    <mergeCell ref="A42:F42"/>
    <mergeCell ref="A43:F43"/>
    <mergeCell ref="A33:F33"/>
    <mergeCell ref="A35:F35"/>
    <mergeCell ref="A38:F38"/>
    <mergeCell ref="A2:F2"/>
    <mergeCell ref="A4:F4"/>
    <mergeCell ref="A5:F5"/>
    <mergeCell ref="A6:F6"/>
    <mergeCell ref="A22:F22"/>
    <mergeCell ref="A16:F16"/>
    <mergeCell ref="A7:F7"/>
    <mergeCell ref="A9:F9"/>
    <mergeCell ref="A10:F10"/>
    <mergeCell ref="A11:F11"/>
    <mergeCell ref="A12:F12"/>
    <mergeCell ref="A14:F14"/>
    <mergeCell ref="A18:F18"/>
    <mergeCell ref="A8:F8"/>
    <mergeCell ref="A20:F20"/>
    <mergeCell ref="A58:F58"/>
    <mergeCell ref="A60:F60"/>
    <mergeCell ref="A30:F30"/>
    <mergeCell ref="A31:F31"/>
    <mergeCell ref="A49:F49"/>
    <mergeCell ref="A51:F51"/>
    <mergeCell ref="A56:F56"/>
    <mergeCell ref="A45:F45"/>
    <mergeCell ref="A47:F47"/>
    <mergeCell ref="A39:F39"/>
    <mergeCell ref="A52:F52"/>
    <mergeCell ref="A54:F54"/>
    <mergeCell ref="A44:F44"/>
  </mergeCells>
  <phoneticPr fontId="1" type="noConversion"/>
  <pageMargins left="0.98425196850393704" right="0.39370078740157483" top="0.59055118110236227" bottom="0.59055118110236227" header="0.59055118110236227" footer="0.31496062992125984"/>
  <pageSetup paperSize="9" scale="98" orientation="portrait" horizontalDpi="4294967292" verticalDpi="300" r:id="rId1"/>
  <headerFooter>
    <oddHeader>&amp;L&amp;"Arial,Bold"&amp;8 &amp;C&amp;"Arial,Bold"&amp;8 &amp;R&amp;"Arial,Bold"&amp;8     LIST &amp;P</oddHeader>
  </headerFooter>
  <rowBreaks count="1" manualBreakCount="1">
    <brk id="3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transitionEvaluation="1" transitionEntry="1"/>
  <dimension ref="A1:M221"/>
  <sheetViews>
    <sheetView tabSelected="1" view="pageLayout" topLeftCell="A49" zoomScaleNormal="115" workbookViewId="0">
      <selection activeCell="A52" sqref="A52"/>
    </sheetView>
  </sheetViews>
  <sheetFormatPr defaultRowHeight="11.25"/>
  <cols>
    <col min="1" max="1" width="4.5" style="4" bestFit="1" customWidth="1"/>
    <col min="2" max="2" width="33.375" style="16" customWidth="1"/>
    <col min="3" max="3" width="10.625" style="4" customWidth="1"/>
    <col min="4" max="4" width="7.125" style="4" customWidth="1"/>
    <col min="5" max="5" width="9.5" style="4" customWidth="1"/>
    <col min="6" max="6" width="11.75" style="4" customWidth="1"/>
    <col min="7" max="16384" width="9" style="4"/>
  </cols>
  <sheetData>
    <row r="1" spans="1:13" ht="22.5">
      <c r="A1" s="1" t="s">
        <v>38</v>
      </c>
      <c r="B1" s="2" t="s">
        <v>39</v>
      </c>
      <c r="C1" s="2" t="s">
        <v>40</v>
      </c>
      <c r="D1" s="2" t="s">
        <v>41</v>
      </c>
      <c r="E1" s="3" t="s">
        <v>42</v>
      </c>
      <c r="F1" s="3" t="s">
        <v>43</v>
      </c>
    </row>
    <row r="2" spans="1:13">
      <c r="A2" s="5"/>
      <c r="B2" s="6"/>
      <c r="C2" s="7"/>
      <c r="D2" s="8"/>
      <c r="E2" s="9"/>
      <c r="F2" s="9"/>
    </row>
    <row r="3" spans="1:13" s="14" customFormat="1">
      <c r="A3" s="10" t="s">
        <v>44</v>
      </c>
      <c r="B3" s="11" t="s">
        <v>98</v>
      </c>
      <c r="C3" s="12"/>
      <c r="D3" s="13"/>
      <c r="L3" s="4"/>
      <c r="M3" s="4"/>
    </row>
    <row r="5" spans="1:13">
      <c r="A5" s="10" t="s">
        <v>36</v>
      </c>
      <c r="B5" s="11" t="s">
        <v>99</v>
      </c>
    </row>
    <row r="7" spans="1:13">
      <c r="A7" s="15"/>
    </row>
    <row r="10" spans="1:13">
      <c r="F10" s="20"/>
    </row>
    <row r="11" spans="1:13">
      <c r="F11" s="20"/>
    </row>
    <row r="13" spans="1:13" ht="22.5">
      <c r="A13" s="15">
        <v>1</v>
      </c>
      <c r="B13" s="16" t="s">
        <v>67</v>
      </c>
      <c r="C13" s="18"/>
      <c r="D13" s="17"/>
      <c r="E13" s="19"/>
      <c r="F13" s="20"/>
    </row>
    <row r="14" spans="1:13">
      <c r="B14" s="16" t="s">
        <v>82</v>
      </c>
      <c r="C14" s="18" t="s">
        <v>68</v>
      </c>
      <c r="D14" s="17">
        <f>19.2-4.5</f>
        <v>14.7</v>
      </c>
      <c r="E14" s="19"/>
      <c r="F14" s="20">
        <f>E14*D14</f>
        <v>0</v>
      </c>
    </row>
    <row r="15" spans="1:13">
      <c r="B15" s="16" t="s">
        <v>83</v>
      </c>
      <c r="C15" s="18" t="s">
        <v>68</v>
      </c>
      <c r="D15" s="17">
        <v>26.3</v>
      </c>
      <c r="E15" s="19"/>
      <c r="F15" s="20">
        <f>E15*D15</f>
        <v>0</v>
      </c>
    </row>
    <row r="16" spans="1:13">
      <c r="A16" s="15"/>
      <c r="C16" s="18"/>
      <c r="D16" s="17"/>
      <c r="E16" s="19"/>
      <c r="F16" s="20"/>
    </row>
    <row r="17" spans="1:6">
      <c r="A17" s="15"/>
      <c r="C17" s="18"/>
      <c r="D17" s="17"/>
      <c r="E17" s="19"/>
      <c r="F17" s="20"/>
    </row>
    <row r="18" spans="1:6" ht="22.5">
      <c r="A18" s="15">
        <v>2</v>
      </c>
      <c r="B18" s="16" t="s">
        <v>85</v>
      </c>
      <c r="C18" s="18"/>
      <c r="D18" s="17"/>
      <c r="E18" s="19"/>
      <c r="F18" s="20"/>
    </row>
    <row r="19" spans="1:6">
      <c r="A19" s="15"/>
      <c r="B19" s="46" t="s">
        <v>84</v>
      </c>
      <c r="C19" s="18" t="s">
        <v>72</v>
      </c>
      <c r="D19" s="17">
        <v>1</v>
      </c>
      <c r="E19" s="19"/>
      <c r="F19" s="20">
        <f>E19*D19</f>
        <v>0</v>
      </c>
    </row>
    <row r="20" spans="1:6">
      <c r="A20" s="15"/>
      <c r="B20" s="46" t="s">
        <v>86</v>
      </c>
      <c r="C20" s="18" t="s">
        <v>72</v>
      </c>
      <c r="D20" s="17">
        <v>1</v>
      </c>
      <c r="E20" s="19"/>
      <c r="F20" s="20">
        <f>E20*D20</f>
        <v>0</v>
      </c>
    </row>
    <row r="21" spans="1:6">
      <c r="A21" s="15"/>
      <c r="B21" s="46"/>
      <c r="C21" s="18"/>
      <c r="D21" s="17"/>
      <c r="E21" s="19"/>
      <c r="F21" s="20"/>
    </row>
    <row r="22" spans="1:6">
      <c r="A22" s="15"/>
      <c r="B22" s="46"/>
      <c r="C22" s="18"/>
      <c r="D22" s="17"/>
      <c r="E22" s="19"/>
      <c r="F22" s="20"/>
    </row>
    <row r="23" spans="1:6" ht="22.5">
      <c r="A23" s="15">
        <v>3</v>
      </c>
      <c r="B23" s="16" t="s">
        <v>87</v>
      </c>
      <c r="C23" s="18"/>
      <c r="D23" s="17"/>
      <c r="E23" s="19"/>
      <c r="F23" s="20"/>
    </row>
    <row r="24" spans="1:6">
      <c r="A24" s="15"/>
      <c r="B24" s="16" t="s">
        <v>81</v>
      </c>
      <c r="C24" s="18" t="s">
        <v>69</v>
      </c>
      <c r="D24" s="17">
        <v>1</v>
      </c>
      <c r="E24" s="19"/>
      <c r="F24" s="20">
        <f>E24*D24</f>
        <v>0</v>
      </c>
    </row>
    <row r="25" spans="1:6">
      <c r="A25" s="15"/>
      <c r="B25" s="46"/>
      <c r="C25" s="18"/>
      <c r="D25" s="17"/>
      <c r="E25" s="19"/>
      <c r="F25" s="20"/>
    </row>
    <row r="26" spans="1:6">
      <c r="A26" s="15"/>
      <c r="B26" s="46"/>
      <c r="C26" s="18"/>
      <c r="D26" s="17"/>
      <c r="E26" s="19"/>
      <c r="F26" s="20"/>
    </row>
    <row r="27" spans="1:6" ht="22.5">
      <c r="A27" s="15">
        <v>4</v>
      </c>
      <c r="B27" s="46" t="s">
        <v>88</v>
      </c>
      <c r="C27" s="18"/>
      <c r="D27" s="17"/>
      <c r="E27" s="19"/>
      <c r="F27" s="20"/>
    </row>
    <row r="28" spans="1:6" ht="22.5">
      <c r="A28" s="15"/>
      <c r="B28" s="46" t="s">
        <v>90</v>
      </c>
      <c r="C28" s="18" t="s">
        <v>91</v>
      </c>
      <c r="D28" s="17">
        <v>1</v>
      </c>
      <c r="E28" s="19"/>
      <c r="F28" s="20">
        <f>E28*D28</f>
        <v>0</v>
      </c>
    </row>
    <row r="29" spans="1:6">
      <c r="A29" s="15"/>
      <c r="B29" s="46" t="s">
        <v>89</v>
      </c>
      <c r="C29" s="18" t="s">
        <v>92</v>
      </c>
      <c r="D29" s="17">
        <v>1</v>
      </c>
      <c r="E29" s="19"/>
      <c r="F29" s="20">
        <f>E29*D29</f>
        <v>0</v>
      </c>
    </row>
    <row r="30" spans="1:6">
      <c r="A30" s="15"/>
      <c r="B30" s="46"/>
      <c r="C30" s="18"/>
      <c r="D30" s="17"/>
      <c r="E30" s="19"/>
      <c r="F30" s="20"/>
    </row>
    <row r="31" spans="1:6">
      <c r="A31" s="15"/>
      <c r="B31" s="46"/>
      <c r="C31" s="18"/>
      <c r="D31" s="17"/>
      <c r="E31" s="19"/>
      <c r="F31" s="20"/>
    </row>
    <row r="32" spans="1:6" ht="33.75">
      <c r="A32" s="15">
        <v>5</v>
      </c>
      <c r="B32" s="46" t="s">
        <v>94</v>
      </c>
      <c r="C32" s="18"/>
      <c r="D32" s="17"/>
      <c r="E32" s="19"/>
      <c r="F32" s="20"/>
    </row>
    <row r="33" spans="1:6" ht="33.75">
      <c r="A33" s="15"/>
      <c r="B33" s="46" t="s">
        <v>93</v>
      </c>
      <c r="C33" s="18"/>
      <c r="D33" s="17"/>
      <c r="E33" s="19"/>
      <c r="F33" s="20"/>
    </row>
    <row r="34" spans="1:6">
      <c r="A34" s="15"/>
      <c r="B34" s="16" t="s">
        <v>81</v>
      </c>
      <c r="C34" s="18" t="s">
        <v>91</v>
      </c>
      <c r="D34" s="17">
        <v>2</v>
      </c>
      <c r="E34" s="19"/>
      <c r="F34" s="20">
        <f>E34*D34</f>
        <v>0</v>
      </c>
    </row>
    <row r="35" spans="1:6">
      <c r="A35" s="15"/>
      <c r="B35" s="46"/>
      <c r="C35" s="18"/>
      <c r="D35" s="17"/>
      <c r="E35" s="19"/>
      <c r="F35" s="20"/>
    </row>
    <row r="36" spans="1:6">
      <c r="A36" s="15"/>
      <c r="B36" s="46"/>
      <c r="C36" s="18"/>
      <c r="D36" s="17"/>
      <c r="E36" s="19"/>
      <c r="F36" s="20"/>
    </row>
    <row r="37" spans="1:6" ht="45">
      <c r="A37" s="15">
        <v>6</v>
      </c>
      <c r="B37" s="46" t="s">
        <v>95</v>
      </c>
      <c r="C37" s="18"/>
      <c r="D37" s="17"/>
      <c r="E37" s="19"/>
      <c r="F37" s="20"/>
    </row>
    <row r="38" spans="1:6">
      <c r="A38" s="15"/>
      <c r="B38" s="16" t="s">
        <v>82</v>
      </c>
      <c r="C38" s="18" t="s">
        <v>91</v>
      </c>
      <c r="D38" s="17">
        <v>1</v>
      </c>
      <c r="E38" s="19"/>
      <c r="F38" s="20">
        <f>E38*D38</f>
        <v>0</v>
      </c>
    </row>
    <row r="39" spans="1:6">
      <c r="A39" s="15"/>
      <c r="B39" s="16" t="s">
        <v>83</v>
      </c>
      <c r="C39" s="18" t="s">
        <v>91</v>
      </c>
      <c r="D39" s="17">
        <v>1</v>
      </c>
      <c r="E39" s="19"/>
      <c r="F39" s="20">
        <f>E39*D39</f>
        <v>0</v>
      </c>
    </row>
    <row r="40" spans="1:6">
      <c r="A40" s="15"/>
      <c r="B40" s="46"/>
      <c r="C40" s="18"/>
      <c r="D40" s="17"/>
      <c r="E40" s="19"/>
      <c r="F40" s="20"/>
    </row>
    <row r="41" spans="1:6">
      <c r="A41" s="15"/>
      <c r="B41" s="46"/>
      <c r="C41" s="18"/>
      <c r="D41" s="17"/>
      <c r="E41" s="19"/>
      <c r="F41" s="20"/>
    </row>
    <row r="42" spans="1:6" ht="22.5">
      <c r="A42" s="15">
        <v>7</v>
      </c>
      <c r="B42" s="46" t="s">
        <v>100</v>
      </c>
      <c r="C42" s="18"/>
      <c r="D42" s="17"/>
      <c r="E42" s="19"/>
      <c r="F42" s="20"/>
    </row>
    <row r="43" spans="1:6" ht="33.75">
      <c r="A43" s="15"/>
      <c r="B43" s="46" t="s">
        <v>96</v>
      </c>
      <c r="C43" s="18"/>
      <c r="D43" s="17"/>
      <c r="E43" s="19"/>
      <c r="F43" s="20"/>
    </row>
    <row r="44" spans="1:6">
      <c r="A44" s="15"/>
      <c r="B44" s="46" t="s">
        <v>97</v>
      </c>
      <c r="C44" s="18" t="s">
        <v>61</v>
      </c>
      <c r="D44" s="17">
        <v>2.2999999999999998</v>
      </c>
      <c r="E44" s="19"/>
      <c r="F44" s="20">
        <f>E44*D44</f>
        <v>0</v>
      </c>
    </row>
    <row r="45" spans="1:6">
      <c r="A45" s="15"/>
      <c r="B45" s="46"/>
      <c r="C45" s="18"/>
      <c r="D45" s="17"/>
      <c r="E45" s="19"/>
      <c r="F45" s="20"/>
    </row>
    <row r="46" spans="1:6">
      <c r="A46" s="15"/>
      <c r="B46" s="46"/>
      <c r="C46" s="18"/>
      <c r="D46" s="17"/>
      <c r="E46" s="19"/>
      <c r="F46" s="20"/>
    </row>
    <row r="47" spans="1:6" ht="45">
      <c r="A47" s="15">
        <v>8</v>
      </c>
      <c r="B47" s="46" t="s">
        <v>101</v>
      </c>
      <c r="C47" s="18"/>
      <c r="D47" s="17"/>
      <c r="E47" s="19"/>
      <c r="F47" s="20"/>
    </row>
    <row r="48" spans="1:6">
      <c r="A48" s="15"/>
      <c r="B48" s="16" t="s">
        <v>82</v>
      </c>
      <c r="C48" s="18" t="s">
        <v>61</v>
      </c>
      <c r="D48" s="17">
        <v>19</v>
      </c>
      <c r="E48" s="19"/>
      <c r="F48" s="20">
        <f>E48*D48</f>
        <v>0</v>
      </c>
    </row>
    <row r="49" spans="1:13">
      <c r="A49" s="15"/>
      <c r="B49" s="16" t="s">
        <v>83</v>
      </c>
      <c r="C49" s="18" t="s">
        <v>61</v>
      </c>
      <c r="D49" s="17">
        <v>40</v>
      </c>
      <c r="E49" s="19"/>
      <c r="F49" s="20">
        <f>E49*D49</f>
        <v>0</v>
      </c>
    </row>
    <row r="50" spans="1:13">
      <c r="A50" s="15"/>
      <c r="B50" s="46"/>
      <c r="C50" s="18"/>
      <c r="D50" s="17"/>
      <c r="E50" s="19"/>
      <c r="F50" s="20"/>
    </row>
    <row r="51" spans="1:13">
      <c r="A51" s="15"/>
    </row>
    <row r="52" spans="1:13" ht="78.75">
      <c r="A52" s="15">
        <v>9</v>
      </c>
      <c r="B52" s="16" t="s">
        <v>104</v>
      </c>
      <c r="D52" s="17"/>
    </row>
    <row r="53" spans="1:13">
      <c r="A53" s="15"/>
      <c r="B53" s="46" t="s">
        <v>102</v>
      </c>
      <c r="C53" s="18" t="s">
        <v>105</v>
      </c>
      <c r="D53" s="17">
        <v>1.55</v>
      </c>
      <c r="E53" s="19"/>
      <c r="F53" s="20">
        <f>E53*D53</f>
        <v>0</v>
      </c>
    </row>
    <row r="54" spans="1:13">
      <c r="A54" s="15"/>
      <c r="B54" s="46" t="s">
        <v>103</v>
      </c>
      <c r="C54" s="18" t="s">
        <v>105</v>
      </c>
      <c r="D54" s="17">
        <v>1.4</v>
      </c>
      <c r="E54" s="19"/>
      <c r="F54" s="20">
        <f t="shared" ref="F54" si="0">E54*D54</f>
        <v>0</v>
      </c>
    </row>
    <row r="55" spans="1:13">
      <c r="A55" s="15"/>
      <c r="C55" s="18"/>
      <c r="D55" s="17"/>
      <c r="E55" s="19"/>
      <c r="F55" s="20"/>
    </row>
    <row r="56" spans="1:13">
      <c r="A56" s="15"/>
      <c r="B56" s="4"/>
    </row>
    <row r="57" spans="1:13" s="14" customFormat="1">
      <c r="B57" s="21"/>
      <c r="C57" s="61" t="s">
        <v>33</v>
      </c>
      <c r="D57" s="61"/>
      <c r="E57" s="22"/>
      <c r="F57" s="23">
        <f>SUM(F6:F56)</f>
        <v>0</v>
      </c>
      <c r="L57" s="4"/>
      <c r="M57" s="4"/>
    </row>
    <row r="60" spans="1:13">
      <c r="A60" s="10" t="s">
        <v>37</v>
      </c>
      <c r="B60" s="11" t="s">
        <v>45</v>
      </c>
    </row>
    <row r="62" spans="1:13" ht="45">
      <c r="A62" s="15">
        <v>1</v>
      </c>
      <c r="B62" s="16" t="s">
        <v>107</v>
      </c>
      <c r="C62" s="18" t="s">
        <v>61</v>
      </c>
      <c r="D62" s="17">
        <f>SUM(D73:D74)</f>
        <v>50.775000000000006</v>
      </c>
      <c r="E62" s="19"/>
      <c r="F62" s="20">
        <f>E62*D62</f>
        <v>0</v>
      </c>
    </row>
    <row r="63" spans="1:13" ht="22.5">
      <c r="A63" s="15"/>
      <c r="B63" s="16" t="s">
        <v>70</v>
      </c>
      <c r="C63" s="18"/>
      <c r="D63" s="17"/>
      <c r="E63" s="19"/>
      <c r="F63" s="20"/>
    </row>
    <row r="65" spans="1:13" ht="56.25" customHeight="1">
      <c r="A65" s="15">
        <f>A62+1</f>
        <v>2</v>
      </c>
      <c r="B65" s="16" t="s">
        <v>106</v>
      </c>
      <c r="C65" s="18"/>
      <c r="D65" s="17"/>
      <c r="E65" s="19"/>
      <c r="F65" s="20"/>
    </row>
    <row r="66" spans="1:13" ht="22.5">
      <c r="A66" s="15"/>
      <c r="B66" s="16" t="s">
        <v>70</v>
      </c>
      <c r="C66" s="18"/>
      <c r="D66" s="17"/>
      <c r="E66" s="19"/>
      <c r="F66" s="20"/>
    </row>
    <row r="67" spans="1:13">
      <c r="A67" s="15"/>
      <c r="B67" s="46" t="s">
        <v>102</v>
      </c>
      <c r="C67" s="18" t="s">
        <v>61</v>
      </c>
      <c r="D67" s="17">
        <f>D73</f>
        <v>28.275000000000002</v>
      </c>
      <c r="E67" s="19"/>
      <c r="F67" s="20">
        <f>E67*D67</f>
        <v>0</v>
      </c>
    </row>
    <row r="68" spans="1:13">
      <c r="A68" s="15"/>
      <c r="B68" s="46" t="s">
        <v>103</v>
      </c>
      <c r="C68" s="18" t="s">
        <v>61</v>
      </c>
      <c r="D68" s="17">
        <f>D74</f>
        <v>22.5</v>
      </c>
      <c r="E68" s="19"/>
      <c r="F68" s="20">
        <f>E68*D68</f>
        <v>0</v>
      </c>
    </row>
    <row r="69" spans="1:13">
      <c r="A69" s="15"/>
      <c r="C69" s="18"/>
      <c r="D69" s="17"/>
      <c r="E69" s="19"/>
      <c r="F69" s="20"/>
    </row>
    <row r="71" spans="1:13" ht="56.25">
      <c r="A71" s="15">
        <f>A65+1</f>
        <v>3</v>
      </c>
      <c r="B71" s="16" t="s">
        <v>108</v>
      </c>
    </row>
    <row r="72" spans="1:13" s="14" customFormat="1" ht="22.5">
      <c r="A72" s="15"/>
      <c r="B72" s="16" t="s">
        <v>70</v>
      </c>
      <c r="C72" s="12"/>
      <c r="D72" s="13"/>
      <c r="L72" s="4"/>
      <c r="M72" s="4"/>
    </row>
    <row r="73" spans="1:13" s="14" customFormat="1">
      <c r="A73" s="15"/>
      <c r="B73" s="46" t="s">
        <v>102</v>
      </c>
      <c r="C73" s="18" t="s">
        <v>61</v>
      </c>
      <c r="D73" s="17">
        <f>8.7*2.5*1.3</f>
        <v>28.275000000000002</v>
      </c>
      <c r="E73" s="19"/>
      <c r="F73" s="20">
        <f>E73*D73</f>
        <v>0</v>
      </c>
      <c r="L73" s="4"/>
      <c r="M73" s="4"/>
    </row>
    <row r="74" spans="1:13" s="14" customFormat="1">
      <c r="A74" s="15"/>
      <c r="B74" s="46" t="s">
        <v>103</v>
      </c>
      <c r="C74" s="18" t="s">
        <v>61</v>
      </c>
      <c r="D74" s="17">
        <f>7.5*2.5*1.2</f>
        <v>22.5</v>
      </c>
      <c r="E74" s="19"/>
      <c r="F74" s="20">
        <f>E74*D74</f>
        <v>0</v>
      </c>
      <c r="L74" s="4"/>
      <c r="M74" s="4"/>
    </row>
    <row r="75" spans="1:13" s="14" customFormat="1">
      <c r="A75" s="15"/>
      <c r="B75" s="16"/>
      <c r="C75" s="12"/>
      <c r="D75" s="13"/>
      <c r="L75" s="4"/>
      <c r="M75" s="4"/>
    </row>
    <row r="76" spans="1:13" s="14" customFormat="1">
      <c r="A76" s="15"/>
      <c r="B76" s="16"/>
      <c r="C76" s="12"/>
      <c r="D76" s="13"/>
      <c r="L76" s="4"/>
      <c r="M76" s="4"/>
    </row>
    <row r="77" spans="1:13" s="14" customFormat="1">
      <c r="B77" s="21"/>
      <c r="C77" s="59"/>
      <c r="D77" s="59"/>
      <c r="E77" s="24"/>
      <c r="F77" s="24"/>
      <c r="L77" s="4"/>
      <c r="M77" s="4"/>
    </row>
    <row r="78" spans="1:13" s="14" customFormat="1">
      <c r="B78" s="21"/>
      <c r="C78" s="60" t="s">
        <v>34</v>
      </c>
      <c r="D78" s="60"/>
      <c r="E78" s="22"/>
      <c r="F78" s="23">
        <f>SUM(F62:F74)</f>
        <v>0</v>
      </c>
      <c r="L78" s="4"/>
      <c r="M78" s="4"/>
    </row>
    <row r="81" spans="1:6">
      <c r="A81" s="10" t="s">
        <v>46</v>
      </c>
      <c r="B81" s="11" t="s">
        <v>47</v>
      </c>
    </row>
    <row r="83" spans="1:6" ht="146.25">
      <c r="A83" s="15">
        <v>1</v>
      </c>
      <c r="B83" s="16" t="s">
        <v>111</v>
      </c>
    </row>
    <row r="84" spans="1:6">
      <c r="A84" s="15"/>
      <c r="B84" s="46" t="s">
        <v>109</v>
      </c>
      <c r="C84" s="18" t="s">
        <v>61</v>
      </c>
      <c r="D84" s="17">
        <v>29.5</v>
      </c>
      <c r="E84" s="19"/>
      <c r="F84" s="20">
        <f>E84*D84</f>
        <v>0</v>
      </c>
    </row>
    <row r="85" spans="1:6">
      <c r="A85" s="15"/>
      <c r="B85" s="46" t="s">
        <v>110</v>
      </c>
      <c r="C85" s="18" t="s">
        <v>61</v>
      </c>
      <c r="D85" s="17">
        <v>24</v>
      </c>
      <c r="E85" s="19"/>
      <c r="F85" s="20">
        <f>E85*D85</f>
        <v>0</v>
      </c>
    </row>
    <row r="86" spans="1:6">
      <c r="A86" s="15"/>
      <c r="C86" s="18"/>
      <c r="D86" s="17"/>
      <c r="E86" s="19"/>
      <c r="F86" s="20"/>
    </row>
    <row r="88" spans="1:6" ht="56.25">
      <c r="A88" s="15">
        <f>A83+1</f>
        <v>2</v>
      </c>
      <c r="B88" s="16" t="s">
        <v>112</v>
      </c>
      <c r="C88" s="18" t="s">
        <v>68</v>
      </c>
      <c r="D88" s="17">
        <v>16</v>
      </c>
      <c r="E88" s="19"/>
      <c r="F88" s="20">
        <f>E88*D88</f>
        <v>0</v>
      </c>
    </row>
    <row r="91" spans="1:6" ht="67.5">
      <c r="A91" s="15">
        <v>3</v>
      </c>
      <c r="B91" s="16" t="s">
        <v>114</v>
      </c>
      <c r="C91" s="18"/>
      <c r="D91" s="17"/>
      <c r="E91" s="19"/>
      <c r="F91" s="20"/>
    </row>
    <row r="92" spans="1:6" ht="22.5">
      <c r="A92" s="15"/>
      <c r="B92" s="16" t="s">
        <v>116</v>
      </c>
      <c r="C92" s="18"/>
      <c r="D92" s="17"/>
      <c r="E92" s="19"/>
      <c r="F92" s="20"/>
    </row>
    <row r="93" spans="1:6">
      <c r="A93" s="15"/>
      <c r="B93" s="16" t="s">
        <v>83</v>
      </c>
      <c r="C93" s="18"/>
      <c r="D93" s="17"/>
      <c r="E93" s="19"/>
      <c r="F93" s="20"/>
    </row>
    <row r="94" spans="1:6">
      <c r="A94" s="15"/>
      <c r="B94" s="46" t="s">
        <v>113</v>
      </c>
      <c r="C94" s="18" t="s">
        <v>72</v>
      </c>
      <c r="D94" s="17">
        <v>2</v>
      </c>
      <c r="E94" s="19"/>
      <c r="F94" s="20">
        <f>E94*D94</f>
        <v>0</v>
      </c>
    </row>
    <row r="95" spans="1:6">
      <c r="A95" s="15"/>
      <c r="B95" s="46" t="s">
        <v>115</v>
      </c>
      <c r="C95" s="18" t="s">
        <v>72</v>
      </c>
      <c r="D95" s="17">
        <v>2</v>
      </c>
      <c r="E95" s="19"/>
      <c r="F95" s="20">
        <f>E95*D95</f>
        <v>0</v>
      </c>
    </row>
    <row r="96" spans="1:6">
      <c r="B96" s="16" t="s">
        <v>82</v>
      </c>
      <c r="C96" s="18"/>
      <c r="D96" s="17"/>
      <c r="E96" s="19"/>
      <c r="F96" s="20"/>
    </row>
    <row r="97" spans="1:13">
      <c r="B97" s="46" t="s">
        <v>113</v>
      </c>
      <c r="C97" s="18" t="s">
        <v>72</v>
      </c>
      <c r="D97" s="17">
        <v>2</v>
      </c>
      <c r="E97" s="19"/>
      <c r="F97" s="20">
        <f>E97*D97</f>
        <v>0</v>
      </c>
    </row>
    <row r="99" spans="1:13" s="14" customFormat="1">
      <c r="A99" s="15"/>
      <c r="B99" s="21"/>
      <c r="C99" s="12"/>
      <c r="D99" s="13"/>
      <c r="L99" s="4"/>
      <c r="M99" s="4"/>
    </row>
    <row r="100" spans="1:13" s="14" customFormat="1">
      <c r="B100" s="21"/>
      <c r="C100" s="59"/>
      <c r="D100" s="59"/>
      <c r="E100" s="24"/>
      <c r="F100" s="24"/>
      <c r="L100" s="4"/>
      <c r="M100" s="4"/>
    </row>
    <row r="101" spans="1:13" s="14" customFormat="1">
      <c r="B101" s="21"/>
      <c r="C101" s="60" t="s">
        <v>48</v>
      </c>
      <c r="D101" s="60"/>
      <c r="E101" s="22"/>
      <c r="F101" s="23">
        <f>SUM(F84:F99)</f>
        <v>0</v>
      </c>
      <c r="L101" s="4"/>
      <c r="M101" s="4"/>
    </row>
    <row r="104" spans="1:13">
      <c r="A104" s="10" t="s">
        <v>49</v>
      </c>
      <c r="B104" s="11" t="s">
        <v>129</v>
      </c>
    </row>
    <row r="106" spans="1:13" ht="84.75" customHeight="1">
      <c r="A106" s="15">
        <v>1</v>
      </c>
      <c r="B106" s="16" t="s">
        <v>117</v>
      </c>
      <c r="C106" s="18" t="s">
        <v>61</v>
      </c>
      <c r="D106" s="17">
        <f>D84+D85</f>
        <v>53.5</v>
      </c>
      <c r="E106" s="19"/>
      <c r="F106" s="20">
        <f>E106*D106</f>
        <v>0</v>
      </c>
    </row>
    <row r="107" spans="1:13">
      <c r="A107" s="15"/>
      <c r="C107" s="18"/>
      <c r="D107" s="17"/>
      <c r="E107" s="19"/>
      <c r="F107" s="20"/>
    </row>
    <row r="108" spans="1:13">
      <c r="A108" s="15"/>
      <c r="C108" s="18"/>
      <c r="D108" s="17"/>
      <c r="E108" s="19"/>
      <c r="F108" s="20"/>
    </row>
    <row r="109" spans="1:13" ht="90">
      <c r="A109" s="15">
        <v>2</v>
      </c>
      <c r="B109" s="16" t="s">
        <v>122</v>
      </c>
    </row>
    <row r="110" spans="1:13">
      <c r="A110" s="15"/>
      <c r="B110" s="16" t="s">
        <v>120</v>
      </c>
      <c r="C110" s="18"/>
      <c r="D110" s="17"/>
      <c r="E110" s="19"/>
      <c r="F110" s="20"/>
    </row>
    <row r="111" spans="1:13">
      <c r="A111" s="15"/>
      <c r="B111" s="46" t="s">
        <v>118</v>
      </c>
      <c r="C111" s="18"/>
      <c r="D111" s="17"/>
      <c r="E111" s="19"/>
      <c r="F111" s="20"/>
    </row>
    <row r="112" spans="1:13">
      <c r="A112" s="15"/>
      <c r="B112" s="46" t="s">
        <v>119</v>
      </c>
      <c r="C112" s="18"/>
      <c r="D112" s="17"/>
      <c r="E112" s="19"/>
      <c r="F112" s="20"/>
    </row>
    <row r="113" spans="1:13">
      <c r="A113" s="15"/>
      <c r="B113" s="46" t="s">
        <v>121</v>
      </c>
      <c r="C113" s="18"/>
      <c r="D113" s="17"/>
      <c r="E113" s="19"/>
      <c r="F113" s="20"/>
    </row>
    <row r="114" spans="1:13">
      <c r="A114" s="15"/>
      <c r="B114" s="46" t="s">
        <v>109</v>
      </c>
      <c r="C114" s="18" t="s">
        <v>61</v>
      </c>
      <c r="D114" s="17">
        <v>75</v>
      </c>
      <c r="E114" s="19"/>
      <c r="F114" s="20">
        <f>E114*D114</f>
        <v>0</v>
      </c>
    </row>
    <row r="115" spans="1:13">
      <c r="A115" s="15"/>
      <c r="B115" s="46" t="s">
        <v>110</v>
      </c>
      <c r="C115" s="18" t="s">
        <v>61</v>
      </c>
      <c r="D115" s="17">
        <v>39</v>
      </c>
      <c r="E115" s="19"/>
      <c r="F115" s="20">
        <f>E115*D115</f>
        <v>0</v>
      </c>
    </row>
    <row r="116" spans="1:13">
      <c r="A116" s="15"/>
      <c r="B116" s="46"/>
      <c r="C116" s="18"/>
      <c r="D116" s="17"/>
      <c r="E116" s="19"/>
      <c r="F116" s="20"/>
    </row>
    <row r="118" spans="1:13" ht="78.75">
      <c r="A118" s="15">
        <v>3</v>
      </c>
      <c r="B118" s="16" t="s">
        <v>66</v>
      </c>
      <c r="C118" s="18"/>
      <c r="D118" s="17"/>
      <c r="E118" s="19"/>
      <c r="F118" s="20"/>
    </row>
    <row r="119" spans="1:13">
      <c r="A119" s="15"/>
      <c r="B119" s="46" t="s">
        <v>109</v>
      </c>
      <c r="C119" s="18" t="s">
        <v>61</v>
      </c>
      <c r="D119" s="17">
        <f>40*1.2</f>
        <v>48</v>
      </c>
      <c r="E119" s="19"/>
      <c r="F119" s="20">
        <f>E119*D119</f>
        <v>0</v>
      </c>
    </row>
    <row r="120" spans="1:13">
      <c r="A120" s="15"/>
      <c r="B120" s="46" t="s">
        <v>110</v>
      </c>
      <c r="C120" s="18" t="s">
        <v>61</v>
      </c>
      <c r="D120" s="17">
        <f>19*1.2</f>
        <v>22.8</v>
      </c>
      <c r="E120" s="19"/>
      <c r="F120" s="20">
        <f>E120*D120</f>
        <v>0</v>
      </c>
    </row>
    <row r="121" spans="1:13">
      <c r="A121" s="15"/>
      <c r="C121" s="18"/>
      <c r="D121" s="17"/>
      <c r="E121" s="19"/>
      <c r="F121" s="20"/>
    </row>
    <row r="122" spans="1:13">
      <c r="A122" s="15"/>
      <c r="C122" s="18"/>
      <c r="D122" s="17"/>
      <c r="E122" s="19"/>
      <c r="F122" s="20"/>
    </row>
    <row r="123" spans="1:13" ht="22.5">
      <c r="A123" s="15">
        <v>4</v>
      </c>
      <c r="B123" s="16" t="s">
        <v>126</v>
      </c>
      <c r="C123" s="18"/>
      <c r="D123" s="17"/>
      <c r="E123" s="19"/>
      <c r="F123" s="20"/>
    </row>
    <row r="124" spans="1:13">
      <c r="A124" s="15"/>
      <c r="B124" s="16" t="s">
        <v>123</v>
      </c>
      <c r="C124" s="18"/>
      <c r="D124" s="17"/>
      <c r="E124" s="19"/>
      <c r="F124" s="20"/>
    </row>
    <row r="125" spans="1:13">
      <c r="A125" s="15"/>
      <c r="B125" s="16" t="s">
        <v>124</v>
      </c>
      <c r="C125" s="18"/>
      <c r="D125" s="17"/>
      <c r="E125" s="19"/>
      <c r="F125" s="20"/>
    </row>
    <row r="126" spans="1:13" s="14" customFormat="1" ht="56.25">
      <c r="A126" s="15"/>
      <c r="B126" s="21" t="s">
        <v>125</v>
      </c>
      <c r="C126" s="25"/>
      <c r="D126" s="17"/>
      <c r="E126" s="26"/>
      <c r="F126" s="26"/>
      <c r="L126" s="4"/>
      <c r="M126" s="4"/>
    </row>
    <row r="127" spans="1:13" s="14" customFormat="1">
      <c r="A127" s="15"/>
      <c r="B127" s="21"/>
      <c r="C127" s="25" t="s">
        <v>63</v>
      </c>
      <c r="D127" s="17">
        <v>2</v>
      </c>
      <c r="E127" s="26"/>
      <c r="F127" s="20">
        <f>E127*D127</f>
        <v>0</v>
      </c>
      <c r="L127" s="4"/>
      <c r="M127" s="4"/>
    </row>
    <row r="128" spans="1:13" s="14" customFormat="1" ht="12" customHeight="1">
      <c r="A128" s="15"/>
      <c r="B128" s="21"/>
      <c r="C128" s="25"/>
      <c r="D128" s="17"/>
      <c r="E128" s="26"/>
      <c r="F128" s="20"/>
      <c r="L128" s="4"/>
      <c r="M128" s="4"/>
    </row>
    <row r="129" spans="1:13" s="14" customFormat="1" ht="22.5">
      <c r="A129" s="15">
        <v>5</v>
      </c>
      <c r="B129" s="21" t="s">
        <v>128</v>
      </c>
      <c r="C129" s="25"/>
      <c r="D129" s="17"/>
      <c r="E129" s="26"/>
      <c r="F129" s="20"/>
      <c r="L129" s="4"/>
      <c r="M129" s="4"/>
    </row>
    <row r="130" spans="1:13" s="14" customFormat="1" ht="12" customHeight="1">
      <c r="A130" s="15"/>
      <c r="B130" s="21" t="s">
        <v>127</v>
      </c>
      <c r="C130" s="25"/>
      <c r="D130" s="17"/>
      <c r="E130" s="26"/>
      <c r="F130" s="20"/>
      <c r="L130" s="4"/>
      <c r="M130" s="4"/>
    </row>
    <row r="131" spans="1:13" s="14" customFormat="1" ht="12" customHeight="1">
      <c r="A131" s="15"/>
      <c r="B131" s="46" t="s">
        <v>109</v>
      </c>
      <c r="C131" s="25" t="s">
        <v>72</v>
      </c>
      <c r="D131" s="17">
        <v>4</v>
      </c>
      <c r="E131" s="26"/>
      <c r="F131" s="20">
        <f>E131*D131</f>
        <v>0</v>
      </c>
      <c r="L131" s="4"/>
      <c r="M131" s="4"/>
    </row>
    <row r="132" spans="1:13" s="14" customFormat="1">
      <c r="B132" s="46" t="s">
        <v>110</v>
      </c>
      <c r="C132" s="25" t="s">
        <v>72</v>
      </c>
      <c r="D132" s="17">
        <v>3</v>
      </c>
      <c r="E132" s="26"/>
      <c r="F132" s="20">
        <f>E132*D132</f>
        <v>0</v>
      </c>
      <c r="L132" s="4"/>
      <c r="M132" s="4"/>
    </row>
    <row r="133" spans="1:13" s="14" customFormat="1">
      <c r="B133" s="46"/>
      <c r="C133" s="25"/>
      <c r="D133" s="25"/>
      <c r="E133" s="26"/>
      <c r="F133" s="26"/>
      <c r="L133" s="4"/>
      <c r="M133" s="4"/>
    </row>
    <row r="134" spans="1:13" s="14" customFormat="1">
      <c r="B134" s="46"/>
      <c r="C134" s="25"/>
      <c r="D134" s="25"/>
      <c r="E134" s="26"/>
      <c r="F134" s="26"/>
      <c r="L134" s="4"/>
      <c r="M134" s="4"/>
    </row>
    <row r="135" spans="1:13" s="14" customFormat="1" ht="90">
      <c r="A135" s="15">
        <v>6</v>
      </c>
      <c r="B135" s="16" t="s">
        <v>130</v>
      </c>
      <c r="C135" s="25"/>
      <c r="D135" s="25"/>
      <c r="E135" s="26"/>
      <c r="F135" s="26"/>
      <c r="L135" s="4"/>
      <c r="M135" s="4"/>
    </row>
    <row r="136" spans="1:13" s="14" customFormat="1">
      <c r="B136" s="46" t="s">
        <v>109</v>
      </c>
      <c r="C136" s="25" t="s">
        <v>72</v>
      </c>
      <c r="D136" s="25">
        <v>3</v>
      </c>
      <c r="E136" s="26"/>
      <c r="F136" s="20">
        <f>E136*D136</f>
        <v>0</v>
      </c>
      <c r="L136" s="4"/>
      <c r="M136" s="4"/>
    </row>
    <row r="137" spans="1:13" s="14" customFormat="1">
      <c r="B137" s="46" t="s">
        <v>110</v>
      </c>
      <c r="C137" s="25" t="s">
        <v>72</v>
      </c>
      <c r="D137" s="25">
        <v>2</v>
      </c>
      <c r="E137" s="26"/>
      <c r="F137" s="20">
        <f>E137*D137</f>
        <v>0</v>
      </c>
      <c r="L137" s="4"/>
      <c r="M137" s="4"/>
    </row>
    <row r="138" spans="1:13" s="14" customFormat="1">
      <c r="B138" s="46"/>
      <c r="C138" s="25"/>
      <c r="D138" s="25"/>
      <c r="E138" s="26"/>
      <c r="F138" s="26"/>
      <c r="L138" s="4"/>
      <c r="M138" s="4"/>
    </row>
    <row r="139" spans="1:13" s="14" customFormat="1">
      <c r="B139" s="46"/>
      <c r="C139" s="25"/>
      <c r="D139" s="25"/>
      <c r="E139" s="26"/>
      <c r="F139" s="26"/>
      <c r="L139" s="4"/>
      <c r="M139" s="4"/>
    </row>
    <row r="140" spans="1:13" s="14" customFormat="1">
      <c r="B140" s="46"/>
      <c r="C140" s="25"/>
      <c r="D140" s="25"/>
      <c r="E140" s="26"/>
      <c r="F140" s="26"/>
      <c r="L140" s="4"/>
      <c r="M140" s="4"/>
    </row>
    <row r="141" spans="1:13" s="14" customFormat="1">
      <c r="B141" s="21"/>
      <c r="C141" s="60" t="s">
        <v>51</v>
      </c>
      <c r="D141" s="60"/>
      <c r="E141" s="22"/>
      <c r="F141" s="23">
        <f>SUM(F106:F137)</f>
        <v>0</v>
      </c>
      <c r="L141" s="4"/>
      <c r="M141" s="4"/>
    </row>
    <row r="144" spans="1:13">
      <c r="A144" s="10" t="s">
        <v>53</v>
      </c>
      <c r="B144" s="11" t="s">
        <v>50</v>
      </c>
    </row>
    <row r="146" spans="1:13" ht="146.25">
      <c r="A146" s="15">
        <v>1</v>
      </c>
      <c r="B146" s="16" t="s">
        <v>131</v>
      </c>
      <c r="C146" s="18" t="s">
        <v>32</v>
      </c>
      <c r="D146" s="17">
        <v>5</v>
      </c>
      <c r="E146" s="19"/>
      <c r="F146" s="20">
        <f>E146*D146</f>
        <v>0</v>
      </c>
    </row>
    <row r="148" spans="1:13" s="14" customFormat="1">
      <c r="A148" s="15"/>
      <c r="B148" s="21"/>
      <c r="C148" s="12"/>
      <c r="D148" s="13"/>
      <c r="L148" s="4"/>
      <c r="M148" s="4"/>
    </row>
    <row r="149" spans="1:13" s="14" customFormat="1">
      <c r="B149" s="21"/>
      <c r="C149" s="59"/>
      <c r="D149" s="59"/>
      <c r="E149" s="24"/>
      <c r="F149" s="24"/>
      <c r="L149" s="4"/>
      <c r="M149" s="4"/>
    </row>
    <row r="150" spans="1:13" s="14" customFormat="1">
      <c r="B150" s="21"/>
      <c r="C150" s="60" t="s">
        <v>54</v>
      </c>
      <c r="D150" s="60"/>
      <c r="E150" s="22"/>
      <c r="F150" s="23">
        <f>SUM(F146:F148)</f>
        <v>0</v>
      </c>
      <c r="L150" s="4"/>
      <c r="M150" s="4"/>
    </row>
    <row r="153" spans="1:13">
      <c r="A153" s="10" t="s">
        <v>55</v>
      </c>
      <c r="B153" s="11" t="s">
        <v>52</v>
      </c>
    </row>
    <row r="155" spans="1:13" ht="33.75">
      <c r="A155" s="15">
        <v>1</v>
      </c>
      <c r="B155" s="16" t="s">
        <v>132</v>
      </c>
    </row>
    <row r="156" spans="1:13">
      <c r="A156" s="15"/>
      <c r="B156" s="16" t="s">
        <v>133</v>
      </c>
      <c r="C156" s="18"/>
      <c r="D156" s="17"/>
      <c r="E156" s="19"/>
      <c r="F156" s="20"/>
    </row>
    <row r="157" spans="1:13" ht="33.75">
      <c r="B157" s="16" t="s">
        <v>134</v>
      </c>
    </row>
    <row r="158" spans="1:13">
      <c r="C158" s="18" t="s">
        <v>32</v>
      </c>
      <c r="D158" s="17">
        <v>5</v>
      </c>
      <c r="E158" s="19"/>
      <c r="F158" s="20">
        <f>E158*D158</f>
        <v>0</v>
      </c>
    </row>
    <row r="159" spans="1:13">
      <c r="A159" s="15"/>
      <c r="C159" s="18"/>
      <c r="D159" s="17"/>
      <c r="E159" s="19"/>
      <c r="F159" s="20"/>
    </row>
    <row r="160" spans="1:13" s="14" customFormat="1">
      <c r="A160" s="15"/>
      <c r="B160" s="21"/>
      <c r="C160" s="12"/>
      <c r="D160" s="13"/>
      <c r="L160" s="4"/>
      <c r="M160" s="4"/>
    </row>
    <row r="161" spans="1:13" s="14" customFormat="1">
      <c r="B161" s="21"/>
      <c r="C161" s="59"/>
      <c r="D161" s="59"/>
      <c r="E161" s="24"/>
      <c r="F161" s="24"/>
      <c r="L161" s="4"/>
      <c r="M161" s="4"/>
    </row>
    <row r="162" spans="1:13" s="14" customFormat="1">
      <c r="B162" s="21"/>
      <c r="C162" s="60" t="s">
        <v>57</v>
      </c>
      <c r="D162" s="60"/>
      <c r="E162" s="22"/>
      <c r="F162" s="23">
        <f>SUM(F156:F160)</f>
        <v>0</v>
      </c>
      <c r="L162" s="4"/>
      <c r="M162" s="4"/>
    </row>
    <row r="165" spans="1:13">
      <c r="A165" s="10" t="s">
        <v>58</v>
      </c>
      <c r="B165" s="11" t="s">
        <v>56</v>
      </c>
    </row>
    <row r="167" spans="1:13" ht="141.75" customHeight="1">
      <c r="A167" s="15">
        <v>1</v>
      </c>
      <c r="B167" s="16" t="s">
        <v>135</v>
      </c>
      <c r="C167" s="18"/>
      <c r="D167" s="17"/>
      <c r="E167" s="19"/>
      <c r="F167" s="20"/>
    </row>
    <row r="168" spans="1:13" ht="22.5">
      <c r="A168" s="15"/>
      <c r="B168" s="16" t="s">
        <v>136</v>
      </c>
      <c r="C168" s="18"/>
      <c r="D168" s="17"/>
      <c r="E168" s="19"/>
      <c r="F168" s="20"/>
    </row>
    <row r="169" spans="1:13">
      <c r="A169" s="15"/>
      <c r="B169" s="16" t="s">
        <v>82</v>
      </c>
      <c r="C169" s="18" t="s">
        <v>61</v>
      </c>
      <c r="D169" s="17">
        <v>19</v>
      </c>
      <c r="E169" s="19"/>
      <c r="F169" s="20">
        <f>E169*D169</f>
        <v>0</v>
      </c>
    </row>
    <row r="170" spans="1:13">
      <c r="B170" s="16" t="s">
        <v>83</v>
      </c>
      <c r="C170" s="18" t="s">
        <v>61</v>
      </c>
      <c r="D170" s="17">
        <v>40</v>
      </c>
      <c r="E170" s="19"/>
      <c r="F170" s="20">
        <f>E170*D170</f>
        <v>0</v>
      </c>
    </row>
    <row r="171" spans="1:13">
      <c r="C171" s="18"/>
      <c r="D171" s="17"/>
      <c r="E171" s="19"/>
      <c r="F171" s="20"/>
    </row>
    <row r="172" spans="1:13">
      <c r="C172" s="18"/>
      <c r="D172" s="17"/>
      <c r="E172" s="19"/>
      <c r="F172" s="20"/>
    </row>
    <row r="173" spans="1:13" ht="45">
      <c r="A173" s="15">
        <f>A167+1</f>
        <v>2</v>
      </c>
      <c r="B173" s="16" t="s">
        <v>137</v>
      </c>
      <c r="C173" s="18"/>
      <c r="D173" s="17"/>
      <c r="E173" s="19"/>
      <c r="F173" s="20"/>
    </row>
    <row r="174" spans="1:13">
      <c r="A174" s="15"/>
      <c r="B174" s="16" t="s">
        <v>82</v>
      </c>
      <c r="C174" s="18" t="s">
        <v>68</v>
      </c>
      <c r="D174" s="17">
        <v>15</v>
      </c>
      <c r="E174" s="19"/>
      <c r="F174" s="20">
        <f>E174*D174</f>
        <v>0</v>
      </c>
    </row>
    <row r="175" spans="1:13">
      <c r="A175" s="15"/>
      <c r="B175" s="16" t="s">
        <v>83</v>
      </c>
      <c r="C175" s="18" t="s">
        <v>68</v>
      </c>
      <c r="D175" s="17">
        <v>27</v>
      </c>
      <c r="E175" s="19"/>
      <c r="F175" s="20">
        <f>E175*D175</f>
        <v>0</v>
      </c>
    </row>
    <row r="177" spans="1:13" s="14" customFormat="1">
      <c r="B177" s="21"/>
      <c r="C177" s="59"/>
      <c r="D177" s="59"/>
      <c r="E177" s="24"/>
      <c r="F177" s="24"/>
      <c r="L177" s="4"/>
      <c r="M177" s="4"/>
    </row>
    <row r="178" spans="1:13" s="14" customFormat="1">
      <c r="B178" s="21"/>
      <c r="C178" s="60" t="s">
        <v>59</v>
      </c>
      <c r="D178" s="60"/>
      <c r="E178" s="22"/>
      <c r="F178" s="23">
        <f>SUM(F168:F176)</f>
        <v>0</v>
      </c>
      <c r="L178" s="4"/>
      <c r="M178" s="4"/>
    </row>
    <row r="181" spans="1:13">
      <c r="A181" s="10" t="s">
        <v>65</v>
      </c>
      <c r="B181" s="11" t="s">
        <v>62</v>
      </c>
    </row>
    <row r="183" spans="1:13" ht="101.25">
      <c r="A183" s="15">
        <v>1</v>
      </c>
      <c r="B183" s="16" t="s">
        <v>64</v>
      </c>
    </row>
    <row r="184" spans="1:13">
      <c r="A184" s="15"/>
      <c r="B184" s="16" t="s">
        <v>82</v>
      </c>
      <c r="C184" s="18" t="s">
        <v>63</v>
      </c>
      <c r="D184" s="17">
        <v>1</v>
      </c>
      <c r="E184" s="19"/>
      <c r="F184" s="20">
        <f>E184*D184</f>
        <v>0</v>
      </c>
    </row>
    <row r="185" spans="1:13">
      <c r="A185" s="15"/>
      <c r="B185" s="16" t="s">
        <v>83</v>
      </c>
      <c r="C185" s="18" t="s">
        <v>63</v>
      </c>
      <c r="D185" s="17">
        <v>1</v>
      </c>
      <c r="E185" s="19"/>
      <c r="F185" s="20">
        <f>E185*D185</f>
        <v>0</v>
      </c>
    </row>
    <row r="186" spans="1:13">
      <c r="A186" s="15"/>
      <c r="C186" s="18"/>
      <c r="D186" s="17"/>
      <c r="E186" s="19"/>
      <c r="F186" s="20"/>
    </row>
    <row r="187" spans="1:13">
      <c r="A187" s="15"/>
      <c r="C187" s="18"/>
      <c r="D187" s="17"/>
      <c r="E187" s="19"/>
      <c r="F187" s="20"/>
    </row>
    <row r="188" spans="1:13" ht="33.75">
      <c r="A188" s="15">
        <v>2</v>
      </c>
      <c r="B188" s="16" t="s">
        <v>138</v>
      </c>
    </row>
    <row r="189" spans="1:13">
      <c r="A189" s="15"/>
      <c r="B189" s="16" t="s">
        <v>139</v>
      </c>
      <c r="C189" s="18" t="s">
        <v>72</v>
      </c>
      <c r="D189" s="17">
        <v>4</v>
      </c>
      <c r="E189" s="19"/>
      <c r="F189" s="20">
        <f>E189*D189</f>
        <v>0</v>
      </c>
    </row>
    <row r="190" spans="1:13">
      <c r="A190" s="15"/>
      <c r="C190" s="18"/>
      <c r="D190" s="17"/>
      <c r="E190" s="19"/>
      <c r="F190" s="20"/>
    </row>
    <row r="191" spans="1:13">
      <c r="A191" s="15"/>
      <c r="C191" s="18"/>
      <c r="D191" s="17"/>
      <c r="E191" s="19"/>
      <c r="F191" s="20"/>
    </row>
    <row r="192" spans="1:13">
      <c r="A192" s="15">
        <v>3</v>
      </c>
      <c r="B192" s="16" t="s">
        <v>73</v>
      </c>
      <c r="C192" s="4" t="s">
        <v>69</v>
      </c>
      <c r="D192" s="4">
        <v>1</v>
      </c>
      <c r="F192" s="20">
        <f>E192*D192</f>
        <v>0</v>
      </c>
    </row>
    <row r="193" spans="1:13">
      <c r="A193" s="15"/>
      <c r="F193" s="20"/>
    </row>
    <row r="194" spans="1:13">
      <c r="A194" s="15"/>
      <c r="F194" s="20"/>
    </row>
    <row r="195" spans="1:13" s="14" customFormat="1">
      <c r="A195" s="15"/>
      <c r="B195" s="21"/>
      <c r="C195" s="12"/>
      <c r="D195" s="13"/>
      <c r="L195" s="4"/>
      <c r="M195" s="4"/>
    </row>
    <row r="196" spans="1:13" s="14" customFormat="1">
      <c r="B196" s="21"/>
      <c r="C196" s="59"/>
      <c r="D196" s="59"/>
      <c r="E196" s="24"/>
      <c r="F196" s="24"/>
      <c r="L196" s="4"/>
      <c r="M196" s="4"/>
    </row>
    <row r="197" spans="1:13" s="14" customFormat="1">
      <c r="B197" s="21"/>
      <c r="C197" s="60" t="s">
        <v>71</v>
      </c>
      <c r="D197" s="60"/>
      <c r="E197" s="22"/>
      <c r="F197" s="23">
        <f>SUM(F184:F195)</f>
        <v>0</v>
      </c>
      <c r="L197" s="4"/>
      <c r="M197" s="4"/>
    </row>
    <row r="198" spans="1:13" s="14" customFormat="1">
      <c r="B198" s="21"/>
      <c r="C198" s="25"/>
      <c r="D198" s="25"/>
      <c r="E198" s="26"/>
      <c r="F198" s="26"/>
      <c r="L198" s="4"/>
      <c r="M198" s="4"/>
    </row>
    <row r="199" spans="1:13" s="14" customFormat="1">
      <c r="B199" s="21"/>
      <c r="C199" s="12"/>
      <c r="D199" s="13"/>
      <c r="L199" s="4"/>
      <c r="M199" s="4"/>
    </row>
    <row r="200" spans="1:13" s="14" customFormat="1">
      <c r="A200" s="56" t="s">
        <v>35</v>
      </c>
      <c r="B200" s="56"/>
      <c r="C200" s="12"/>
      <c r="D200" s="13"/>
      <c r="L200" s="4"/>
      <c r="M200" s="4"/>
    </row>
    <row r="201" spans="1:13" s="14" customFormat="1">
      <c r="B201" s="21"/>
      <c r="C201" s="12"/>
      <c r="D201" s="13"/>
      <c r="L201" s="4"/>
      <c r="M201" s="4"/>
    </row>
    <row r="202" spans="1:13" s="14" customFormat="1">
      <c r="B202" s="21"/>
      <c r="C202" s="12"/>
      <c r="D202" s="13"/>
      <c r="L202" s="4"/>
      <c r="M202" s="4"/>
    </row>
    <row r="203" spans="1:13" s="14" customFormat="1">
      <c r="A203" s="27" t="str">
        <f>A5</f>
        <v>I.</v>
      </c>
      <c r="B203" s="27" t="str">
        <f>B5</f>
        <v>Rušenja, demontaže i pripremni radovi</v>
      </c>
      <c r="C203" s="28"/>
      <c r="D203" s="29"/>
      <c r="E203" s="57">
        <f>F57</f>
        <v>0</v>
      </c>
      <c r="F203" s="58"/>
      <c r="L203" s="4"/>
      <c r="M203" s="4"/>
    </row>
    <row r="204" spans="1:13" s="14" customFormat="1">
      <c r="A204" s="30"/>
      <c r="B204" s="11"/>
      <c r="C204" s="28"/>
      <c r="D204" s="29"/>
      <c r="E204" s="30"/>
      <c r="F204" s="30"/>
      <c r="L204" s="4"/>
      <c r="M204" s="4"/>
    </row>
    <row r="205" spans="1:13" s="14" customFormat="1">
      <c r="A205" s="31" t="str">
        <f>A60</f>
        <v>II.</v>
      </c>
      <c r="B205" s="31" t="str">
        <f>B60</f>
        <v>Zidarski radovi</v>
      </c>
      <c r="C205" s="28"/>
      <c r="D205" s="29"/>
      <c r="E205" s="57">
        <f>F78</f>
        <v>0</v>
      </c>
      <c r="F205" s="58"/>
      <c r="L205" s="4"/>
      <c r="M205" s="4"/>
    </row>
    <row r="206" spans="1:13" s="14" customFormat="1">
      <c r="B206" s="21"/>
      <c r="C206" s="12"/>
      <c r="D206" s="13"/>
      <c r="L206" s="4"/>
      <c r="M206" s="4"/>
    </row>
    <row r="207" spans="1:13" s="14" customFormat="1">
      <c r="A207" s="27" t="str">
        <f>A81</f>
        <v>III.</v>
      </c>
      <c r="B207" s="27" t="str">
        <f>B81</f>
        <v>Gips kartonski radovi</v>
      </c>
      <c r="C207" s="28"/>
      <c r="D207" s="29"/>
      <c r="E207" s="57">
        <f>F101</f>
        <v>0</v>
      </c>
      <c r="F207" s="58"/>
      <c r="L207" s="4"/>
      <c r="M207" s="4"/>
    </row>
    <row r="208" spans="1:13" s="14" customFormat="1">
      <c r="A208" s="30"/>
      <c r="B208" s="11"/>
      <c r="C208" s="28"/>
      <c r="D208" s="29"/>
      <c r="E208" s="30"/>
      <c r="F208" s="30"/>
      <c r="L208" s="4"/>
      <c r="M208" s="4"/>
    </row>
    <row r="209" spans="1:13" s="14" customFormat="1">
      <c r="A209" s="31" t="str">
        <f>A104</f>
        <v>IV.</v>
      </c>
      <c r="B209" s="31" t="str">
        <f>B104</f>
        <v>Soboslikarsko ličilački radovi</v>
      </c>
      <c r="C209" s="28"/>
      <c r="D209" s="29"/>
      <c r="E209" s="57">
        <f>F141</f>
        <v>0</v>
      </c>
      <c r="F209" s="58"/>
      <c r="L209" s="4"/>
      <c r="M209" s="4"/>
    </row>
    <row r="210" spans="1:13" s="14" customFormat="1">
      <c r="A210" s="30"/>
      <c r="B210" s="11"/>
      <c r="C210" s="28"/>
      <c r="D210" s="29"/>
      <c r="E210" s="30"/>
      <c r="F210" s="30"/>
      <c r="L210" s="4"/>
      <c r="M210" s="4"/>
    </row>
    <row r="211" spans="1:13" s="14" customFormat="1">
      <c r="A211" s="31" t="str">
        <f>A144</f>
        <v>V.</v>
      </c>
      <c r="B211" s="31" t="str">
        <f>B144</f>
        <v>Stolarski radovi</v>
      </c>
      <c r="C211" s="28"/>
      <c r="D211" s="29"/>
      <c r="E211" s="57">
        <f>F150</f>
        <v>0</v>
      </c>
      <c r="F211" s="58"/>
      <c r="L211" s="4"/>
      <c r="M211" s="4"/>
    </row>
    <row r="212" spans="1:13" s="14" customFormat="1">
      <c r="B212" s="21"/>
      <c r="C212" s="12"/>
      <c r="D212" s="13"/>
      <c r="L212" s="4"/>
      <c r="M212" s="4"/>
    </row>
    <row r="213" spans="1:13" s="14" customFormat="1">
      <c r="A213" s="27" t="str">
        <f>A153</f>
        <v>VI.</v>
      </c>
      <c r="B213" s="27" t="str">
        <f>B153</f>
        <v>Bravarski radovi</v>
      </c>
      <c r="C213" s="28"/>
      <c r="D213" s="29"/>
      <c r="E213" s="57">
        <f>F162</f>
        <v>0</v>
      </c>
      <c r="F213" s="58"/>
      <c r="L213" s="4"/>
      <c r="M213" s="4"/>
    </row>
    <row r="214" spans="1:13" s="14" customFormat="1">
      <c r="A214" s="30"/>
      <c r="B214" s="11"/>
      <c r="C214" s="28"/>
      <c r="D214" s="29"/>
      <c r="E214" s="30"/>
      <c r="F214" s="30"/>
      <c r="L214" s="4"/>
      <c r="M214" s="4"/>
    </row>
    <row r="215" spans="1:13" s="14" customFormat="1">
      <c r="A215" s="31" t="str">
        <f>A165</f>
        <v>VII.</v>
      </c>
      <c r="B215" s="31" t="str">
        <f>B165</f>
        <v>Parketarski radovi</v>
      </c>
      <c r="C215" s="28"/>
      <c r="D215" s="29"/>
      <c r="E215" s="57">
        <f>F178</f>
        <v>0</v>
      </c>
      <c r="F215" s="58"/>
      <c r="L215" s="4"/>
      <c r="M215" s="4"/>
    </row>
    <row r="216" spans="1:13" s="14" customFormat="1">
      <c r="A216" s="31"/>
      <c r="B216" s="31"/>
      <c r="C216" s="28"/>
      <c r="D216" s="29"/>
      <c r="E216" s="32"/>
      <c r="F216" s="33"/>
      <c r="L216" s="4"/>
      <c r="M216" s="4"/>
    </row>
    <row r="217" spans="1:13" s="14" customFormat="1">
      <c r="A217" s="27" t="str">
        <f>A181</f>
        <v>VIII.</v>
      </c>
      <c r="B217" s="27" t="str">
        <f>B181</f>
        <v>Ostali radovi</v>
      </c>
      <c r="C217" s="28"/>
      <c r="D217" s="29"/>
      <c r="E217" s="57">
        <f>F197</f>
        <v>0</v>
      </c>
      <c r="F217" s="58"/>
      <c r="L217" s="4"/>
      <c r="M217" s="4"/>
    </row>
    <row r="218" spans="1:13" s="14" customFormat="1">
      <c r="A218" s="34"/>
      <c r="B218" s="35"/>
      <c r="C218" s="28"/>
      <c r="D218" s="29"/>
      <c r="E218" s="30"/>
      <c r="F218" s="30"/>
      <c r="L218" s="4"/>
      <c r="M218" s="4"/>
    </row>
    <row r="219" spans="1:13" s="14" customFormat="1">
      <c r="A219" s="34"/>
      <c r="B219" s="35"/>
      <c r="C219" s="28"/>
      <c r="D219" s="29"/>
      <c r="E219" s="36"/>
      <c r="F219" s="36"/>
      <c r="L219" s="4"/>
      <c r="M219" s="4"/>
    </row>
    <row r="220" spans="1:13">
      <c r="B220" s="31" t="s">
        <v>60</v>
      </c>
      <c r="C220" s="28"/>
      <c r="D220" s="29"/>
      <c r="E220" s="57">
        <f>E205+E203+E207+E211+E213+E215+E217+E209</f>
        <v>0</v>
      </c>
      <c r="F220" s="58"/>
    </row>
    <row r="221" spans="1:13">
      <c r="E221" s="37"/>
      <c r="F221" s="37"/>
    </row>
  </sheetData>
  <mergeCells count="24">
    <mergeCell ref="C57:D57"/>
    <mergeCell ref="C77:D77"/>
    <mergeCell ref="C78:D78"/>
    <mergeCell ref="E205:F205"/>
    <mergeCell ref="E213:F213"/>
    <mergeCell ref="E207:F207"/>
    <mergeCell ref="E211:F211"/>
    <mergeCell ref="E209:F209"/>
    <mergeCell ref="E220:F220"/>
    <mergeCell ref="C100:D100"/>
    <mergeCell ref="C101:D101"/>
    <mergeCell ref="C149:D149"/>
    <mergeCell ref="C150:D150"/>
    <mergeCell ref="C141:D141"/>
    <mergeCell ref="E215:F215"/>
    <mergeCell ref="E217:F217"/>
    <mergeCell ref="A200:B200"/>
    <mergeCell ref="E203:F203"/>
    <mergeCell ref="C196:D196"/>
    <mergeCell ref="C197:D197"/>
    <mergeCell ref="C161:D161"/>
    <mergeCell ref="C162:D162"/>
    <mergeCell ref="C177:D177"/>
    <mergeCell ref="C178:D178"/>
  </mergeCells>
  <phoneticPr fontId="1" type="noConversion"/>
  <printOptions horizontalCentered="1"/>
  <pageMargins left="0.98425196850393704" right="0.39370078740157483" top="0.86614173228346458" bottom="0.59055118110236227" header="0.47244094488188981" footer="0.31496062992125984"/>
  <pageSetup paperSize="9" orientation="portrait" horizontalDpi="4294967293" r:id="rId1"/>
  <headerFooter>
    <oddHeader>&amp;L&amp;"Swis721 Cn BT,Podebljano"&amp;8Građevina: Muzej Mimara 
Predmet: Troškovnik radova sanacije podrumskih depoa br. 04 i 12.&amp;R&amp;"Swis721 Cn BT,Roman"&amp;8str. &amp;P/&amp;N</oddHeader>
  </headerFooter>
  <rowBreaks count="2" manualBreakCount="2">
    <brk id="122" max="16383" man="1"/>
    <brk id="1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OPĆI OPIS</vt:lpstr>
      <vt:lpstr>01 GRAĐEVINSKO OBRTNIČKI</vt:lpstr>
      <vt:lpstr>'OPĆI OPIS'!Podrucje_ispisa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Plazek</dc:creator>
  <cp:lastModifiedBy>Mirjana Blažević</cp:lastModifiedBy>
  <cp:lastPrinted>2012-08-09T13:29:40Z</cp:lastPrinted>
  <dcterms:created xsi:type="dcterms:W3CDTF">2012-02-23T17:16:15Z</dcterms:created>
  <dcterms:modified xsi:type="dcterms:W3CDTF">2019-07-11T12:00:46Z</dcterms:modified>
</cp:coreProperties>
</file>